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☆電支每月報表\111年11月\工作底稿\基本表\"/>
    </mc:Choice>
  </mc:AlternateContent>
  <bookViews>
    <workbookView xWindow="-105" yWindow="-105" windowWidth="30930" windowHeight="16890"/>
  </bookViews>
  <sheets>
    <sheet name="11111" sheetId="1" r:id="rId1"/>
    <sheet name="與上月比較(公式)" sheetId="3" state="hidden" r:id="rId2"/>
    <sheet name="工作表1" sheetId="4" state="hidden" r:id="rId3"/>
  </sheets>
  <definedNames>
    <definedName name="_xlnm.Print_Area" localSheetId="0">'11111'!$A:$E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9" i="3" l="1"/>
  <c r="L9" i="3"/>
  <c r="K9" i="3"/>
  <c r="J9" i="3"/>
  <c r="M6" i="3"/>
  <c r="L6" i="3"/>
  <c r="K6" i="3"/>
  <c r="J6" i="3"/>
  <c r="F5" i="3"/>
  <c r="E5" i="3"/>
  <c r="D5" i="3"/>
  <c r="C5" i="3"/>
  <c r="B5" i="3"/>
  <c r="F4" i="3"/>
  <c r="E4" i="3"/>
  <c r="D4" i="3"/>
  <c r="C4" i="3"/>
  <c r="B4" i="3"/>
  <c r="M3" i="3"/>
  <c r="L3" i="3"/>
  <c r="K3" i="3"/>
  <c r="J3" i="3"/>
  <c r="F3" i="3"/>
  <c r="E3" i="3"/>
  <c r="D3" i="3"/>
  <c r="C3" i="3"/>
  <c r="B3" i="3"/>
  <c r="F2" i="3"/>
  <c r="E2" i="3"/>
  <c r="D2" i="3"/>
  <c r="C2" i="3"/>
  <c r="B2" i="3"/>
  <c r="B1" i="3"/>
</calcChain>
</file>

<file path=xl/sharedStrings.xml><?xml version="1.0" encoding="utf-8"?>
<sst xmlns="http://schemas.openxmlformats.org/spreadsheetml/2006/main" count="79" uniqueCount="51">
  <si>
    <t>儲值卡摘要統計表</t>
  </si>
  <si>
    <t>單位：千元，張</t>
  </si>
  <si>
    <t>金融機構</t>
  </si>
  <si>
    <t>流通卡數</t>
  </si>
  <si>
    <t>當月消費卡數</t>
  </si>
  <si>
    <t>當月消費金額</t>
  </si>
  <si>
    <t>儲值總餘額</t>
  </si>
  <si>
    <t>悠遊卡股份有限公司</t>
  </si>
  <si>
    <t>一卡通票證股份有限公司</t>
  </si>
  <si>
    <t/>
  </si>
  <si>
    <t>愛金卡股份有限公司</t>
  </si>
  <si>
    <t>遠鑫電子票證股份有限公司</t>
  </si>
  <si>
    <t>永豐商業銀行</t>
  </si>
  <si>
    <t>總計</t>
  </si>
  <si>
    <t>一、資料來源：各電子支付機構自行申報</t>
  </si>
  <si>
    <t>二、揭露項目及認定標準：</t>
  </si>
  <si>
    <t xml:space="preserve"> 2.當月消費卡數：當月有消費記錄之卡片數量。</t>
  </si>
  <si>
    <t>儲值卡</t>
  </si>
  <si>
    <t>較上月份之增減變動</t>
  </si>
  <si>
    <t>較去年同期之增減變動</t>
  </si>
  <si>
    <r>
      <rPr>
        <sz val="12"/>
        <color theme="1"/>
        <rFont val="新細明體"/>
        <family val="2"/>
        <charset val="136"/>
      </rPr>
      <t>年月</t>
    </r>
    <phoneticPr fontId="1" type="noConversion"/>
  </si>
  <si>
    <r>
      <rPr>
        <sz val="12"/>
        <color theme="1"/>
        <rFont val="新細明體"/>
        <family val="2"/>
        <charset val="136"/>
      </rPr>
      <t>流通卡數</t>
    </r>
    <phoneticPr fontId="1" type="noConversion"/>
  </si>
  <si>
    <r>
      <rPr>
        <sz val="12"/>
        <color theme="1"/>
        <rFont val="新細明體"/>
        <family val="2"/>
        <charset val="136"/>
      </rPr>
      <t>當月消費金額</t>
    </r>
    <phoneticPr fontId="1" type="noConversion"/>
  </si>
  <si>
    <r>
      <rPr>
        <sz val="12"/>
        <color theme="1"/>
        <rFont val="新細明體"/>
        <family val="2"/>
        <charset val="136"/>
      </rPr>
      <t>儲值總餘額</t>
    </r>
    <phoneticPr fontId="1" type="noConversion"/>
  </si>
  <si>
    <r>
      <t>總流通卡數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</si>
  <si>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上月份</t>
  </si>
  <si>
    <r>
      <t>代理收付實質交易款項
總卡數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</si>
  <si>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調整單位</t>
  </si>
  <si>
    <r>
      <t>代理收付實質交易款項
總金額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</si>
  <si>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r>
      <t>儲值款項餘額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</si>
  <si>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t>去年同期</t>
  </si>
  <si>
    <t>儲值卡統計比較表</t>
  </si>
  <si>
    <t>單位：張，新臺幣千元</t>
  </si>
  <si>
    <t>項目</t>
  </si>
  <si>
    <t>消費卡數</t>
  </si>
  <si>
    <t>消費金額</t>
  </si>
  <si>
    <t>金融機構名稱
 (開辦日)</t>
  </si>
  <si>
    <t>110年7月</t>
  </si>
  <si>
    <t>110年6月</t>
  </si>
  <si>
    <t xml:space="preserve">當月-上月 </t>
  </si>
  <si>
    <t>永豐銀</t>
  </si>
  <si>
    <t>悠遊卡股份有限公司
(99.2.2)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</si>
  <si>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</si>
  <si>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一卡通票證股份有限公司(103.2.13)</t>
  </si>
  <si>
    <t>愛金卡股份有限公司(103.4.21)</t>
  </si>
  <si>
    <t>遠鑫電子票證股份有限公司(103.10.16)</t>
  </si>
  <si>
    <t xml:space="preserve"> 3.當月消費金額：當月持卡人以儲值卡消費之金額。</t>
    <phoneticPr fontId="1" type="noConversion"/>
  </si>
  <si>
    <t xml:space="preserve"> 1.流通卡數：當月月底已發行但尚未申請停用之卡數。</t>
    <phoneticPr fontId="1" type="noConversion"/>
  </si>
  <si>
    <t xml:space="preserve"> 4.儲值總餘額：當月月底持卡人已加值但尚未消費之總金額。</t>
    <phoneticPr fontId="1" type="noConversion"/>
  </si>
  <si>
    <t>資料月份：111 年 11 月</t>
    <phoneticPr fontId="1" type="noConversion"/>
  </si>
  <si>
    <t>資料日期：111.12.27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</si>
</sst>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76" formatCode="#,##0_ "/>
    <numFmt numFmtId="177" formatCode="#,##0.0_ "/>
    <numFmt numFmtId="178" formatCode="_-* #,##0_-;\-* #,##0_-;_-* &quot;-&quot;??_-;_-@_-"/>
    <numFmt numFmtId="179" formatCode="#,##0_ ;[Red]\-#,##0\ "/>
    <numFmt numFmtId="180" formatCode="[$-1010404]#,##0"/>
  </numFmts>
  <fonts count="28" x14ac:knownFonts="1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2"/>
      <color theme="1"/>
      <name val="標楷體"/>
      <family val="4"/>
    </font>
    <font>
      <sz val="14"/>
      <color theme="1"/>
      <name val="標楷體"/>
      <family val="4"/>
    </font>
    <font>
      <b/>
      <sz val="16"/>
      <color theme="1"/>
      <name val="標楷體"/>
      <family val="4"/>
    </font>
    <font>
      <sz val="12"/>
      <color theme="1"/>
      <name val="Times New Roman"/>
      <family val="1"/>
    </font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6"/>
      <color indexed="8"/>
      <name val="標楷體"/>
      <family val="4"/>
    </font>
    <font>
      <sz val="16"/>
      <name val="Times New Roman"/>
      <family val="1"/>
    </font>
    <font>
      <sz val="16"/>
      <name val="標楷體"/>
      <family val="4"/>
    </font>
    <font>
      <sz val="12"/>
      <color theme="1"/>
      <name val="細明體"/>
      <family val="3"/>
    </font>
    <font>
      <sz val="10"/>
      <name val="Arial"/>
      <family val="2"/>
    </font>
    <font>
      <b/>
      <sz val="16"/>
      <color indexed="8"/>
      <name val="標楷體"/>
      <family val="4"/>
    </font>
    <font>
      <b/>
      <sz val="12"/>
      <name val="標楷體"/>
      <family val="4"/>
    </font>
    <font>
      <b/>
      <sz val="12"/>
      <color indexed="8"/>
      <name val="新細明體"/>
      <family val="1"/>
    </font>
    <font>
      <b/>
      <sz val="14"/>
      <name val="標楷體"/>
      <family val="4"/>
    </font>
    <font>
      <sz val="14"/>
      <color indexed="8"/>
      <name val="標楷體"/>
      <family val="4"/>
    </font>
    <font>
      <sz val="14"/>
      <name val="標楷體"/>
      <family val="4"/>
    </font>
    <font>
      <sz val="14"/>
      <name val="Arial Unicode MS"/>
      <family val="2"/>
    </font>
    <font>
      <sz val="14"/>
      <color theme="1"/>
      <name val="Arial Unicode MS"/>
      <family val="2"/>
    </font>
    <font>
      <sz val="12"/>
      <color theme="1"/>
      <name val="新細明體"/>
      <family val="2"/>
      <charset val="136"/>
    </font>
    <font>
      <sz val="16"/>
      <color indexed="8"/>
      <name val="Times New Roman"/>
      <family val="1"/>
    </font>
    <font>
      <sz val="16"/>
      <color indexed="8"/>
      <name val="標楷體"/>
      <family val="4"/>
      <charset val="136"/>
    </font>
    <font>
      <sz val="11"/>
      <color rgb="FF000000"/>
      <name val="標楷體"/>
      <family val="4"/>
      <charset val="136"/>
    </font>
    <font>
      <sz val="14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color theme="1"/>
      <name val="Arial Unicode MS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2" fillId="0" borderId="0">
      <alignment wrapText="1"/>
    </xf>
    <xf numFmtId="43" fontId="7" fillId="0" borderId="0">
      <alignment vertical="center"/>
    </xf>
    <xf numFmtId="9" fontId="7" fillId="0" borderId="0">
      <alignment vertical="center"/>
    </xf>
    <xf numFmtId="0" fontId="6" fillId="0" borderId="0"/>
  </cellStyleXfs>
  <cellXfs count="59">
    <xf numFmtId="0" fontId="6" fillId="0" borderId="0" xfId="0" applyNumberFormat="1" applyFont="1" applyFill="1" applyBorder="1" applyProtection="1"/>
    <xf numFmtId="0" fontId="12" fillId="0" borderId="0" xfId="1" applyNumberFormat="1" applyFont="1" applyFill="1" applyBorder="1" applyProtection="1">
      <alignment wrapText="1"/>
    </xf>
    <xf numFmtId="0" fontId="1" fillId="0" borderId="0" xfId="0" applyNumberFormat="1" applyFont="1" applyFill="1" applyBorder="1" applyAlignment="1" applyProtection="1">
      <alignment vertical="center"/>
    </xf>
    <xf numFmtId="0" fontId="8" fillId="0" borderId="2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center" vertical="center"/>
    </xf>
    <xf numFmtId="176" fontId="9" fillId="0" borderId="3" xfId="2" applyNumberFormat="1" applyFont="1" applyFill="1" applyBorder="1" applyAlignment="1" applyProtection="1">
      <alignment horizontal="right" vertical="center"/>
    </xf>
    <xf numFmtId="177" fontId="9" fillId="0" borderId="3" xfId="0" applyNumberFormat="1" applyFont="1" applyFill="1" applyBorder="1" applyAlignment="1" applyProtection="1">
      <alignment horizontal="right" vertical="center"/>
    </xf>
    <xf numFmtId="10" fontId="9" fillId="0" borderId="3" xfId="0" applyNumberFormat="1" applyFont="1" applyFill="1" applyBorder="1" applyAlignment="1" applyProtection="1">
      <alignment horizontal="right" vertical="center"/>
    </xf>
    <xf numFmtId="10" fontId="9" fillId="0" borderId="3" xfId="0" applyNumberFormat="1" applyFont="1" applyFill="1" applyBorder="1" applyAlignment="1" applyProtection="1">
      <alignment vertical="center"/>
    </xf>
    <xf numFmtId="177" fontId="9" fillId="0" borderId="3" xfId="2" applyNumberFormat="1" applyFont="1" applyFill="1" applyBorder="1" applyAlignment="1" applyProtection="1">
      <alignment horizontal="right"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5" fillId="2" borderId="1" xfId="0" applyNumberFormat="1" applyFont="1" applyFill="1" applyBorder="1" applyAlignment="1" applyProtection="1">
      <alignment horizontal="center" vertical="center"/>
    </xf>
    <xf numFmtId="178" fontId="1" fillId="0" borderId="0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center" vertical="center"/>
    </xf>
    <xf numFmtId="178" fontId="1" fillId="0" borderId="0" xfId="2" applyNumberFormat="1" applyFont="1" applyFill="1" applyBorder="1" applyAlignment="1" applyProtection="1">
      <alignment vertical="center"/>
    </xf>
    <xf numFmtId="176" fontId="9" fillId="0" borderId="3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vertical="center"/>
    </xf>
    <xf numFmtId="178" fontId="5" fillId="0" borderId="1" xfId="2" applyNumberFormat="1" applyFont="1" applyFill="1" applyBorder="1" applyAlignment="1" applyProtection="1">
      <alignment vertical="center"/>
    </xf>
    <xf numFmtId="0" fontId="14" fillId="0" borderId="4" xfId="1" applyNumberFormat="1" applyFont="1" applyFill="1" applyBorder="1" applyAlignment="1" applyProtection="1">
      <alignment horizontal="left" vertical="center"/>
    </xf>
    <xf numFmtId="0" fontId="12" fillId="0" borderId="0" xfId="1" applyNumberFormat="1" applyFont="1" applyFill="1" applyBorder="1" applyProtection="1">
      <alignment wrapText="1"/>
    </xf>
    <xf numFmtId="0" fontId="16" fillId="0" borderId="5" xfId="1" applyNumberFormat="1" applyFont="1" applyFill="1" applyBorder="1" applyAlignment="1" applyProtection="1">
      <alignment horizontal="left" vertical="center" wrapText="1"/>
    </xf>
    <xf numFmtId="0" fontId="17" fillId="0" borderId="5" xfId="1" applyNumberFormat="1" applyFont="1" applyFill="1" applyBorder="1" applyAlignment="1" applyProtection="1">
      <alignment horizontal="center" vertical="center" wrapText="1"/>
    </xf>
    <xf numFmtId="0" fontId="17" fillId="0" borderId="5" xfId="1" quotePrefix="1" applyNumberFormat="1" applyFont="1" applyFill="1" applyBorder="1" applyAlignment="1" applyProtection="1">
      <alignment horizontal="center" vertical="center" wrapText="1"/>
    </xf>
    <xf numFmtId="0" fontId="17" fillId="3" borderId="5" xfId="1" applyNumberFormat="1" applyFont="1" applyFill="1" applyBorder="1" applyAlignment="1" applyProtection="1">
      <alignment horizontal="center" vertical="center" wrapText="1"/>
    </xf>
    <xf numFmtId="0" fontId="17" fillId="0" borderId="5" xfId="1" applyNumberFormat="1" applyFont="1" applyFill="1" applyBorder="1" applyAlignment="1" applyProtection="1">
      <alignment vertical="center" wrapText="1"/>
    </xf>
    <xf numFmtId="0" fontId="17" fillId="0" borderId="9" xfId="1" applyNumberFormat="1" applyFont="1" applyFill="1" applyBorder="1" applyAlignment="1" applyProtection="1">
      <alignment vertical="center" wrapText="1"/>
    </xf>
    <xf numFmtId="0" fontId="18" fillId="0" borderId="5" xfId="1" applyNumberFormat="1" applyFont="1" applyFill="1" applyBorder="1" applyAlignment="1" applyProtection="1">
      <alignment vertical="center" wrapText="1"/>
    </xf>
    <xf numFmtId="180" fontId="18" fillId="0" borderId="12" xfId="1" applyNumberFormat="1" applyFont="1" applyFill="1" applyBorder="1" applyProtection="1">
      <alignment wrapText="1"/>
    </xf>
    <xf numFmtId="179" fontId="3" fillId="4" borderId="0" xfId="1" applyNumberFormat="1" applyFont="1" applyFill="1" applyBorder="1" applyAlignment="1" applyProtection="1">
      <alignment horizontal="right" vertical="center" wrapText="1"/>
    </xf>
    <xf numFmtId="179" fontId="19" fillId="0" borderId="5" xfId="1" applyNumberFormat="1" applyFont="1" applyFill="1" applyBorder="1" applyAlignment="1" applyProtection="1">
      <alignment horizontal="right" vertical="center" wrapText="1"/>
    </xf>
    <xf numFmtId="179" fontId="19" fillId="3" borderId="5" xfId="1" applyNumberFormat="1" applyFont="1" applyFill="1" applyBorder="1" applyAlignment="1" applyProtection="1">
      <alignment horizontal="right" vertical="center" wrapText="1"/>
    </xf>
    <xf numFmtId="179" fontId="19" fillId="3" borderId="9" xfId="1" applyNumberFormat="1" applyFont="1" applyFill="1" applyBorder="1" applyAlignment="1" applyProtection="1">
      <alignment horizontal="right" vertical="center" wrapText="1"/>
    </xf>
    <xf numFmtId="38" fontId="19" fillId="0" borderId="10" xfId="1" applyNumberFormat="1" applyFont="1" applyFill="1" applyBorder="1" applyAlignment="1" applyProtection="1">
      <alignment horizontal="right" vertical="center" wrapText="1"/>
    </xf>
    <xf numFmtId="179" fontId="19" fillId="0" borderId="10" xfId="1" applyNumberFormat="1" applyFont="1" applyFill="1" applyBorder="1" applyAlignment="1" applyProtection="1">
      <alignment horizontal="right" vertical="center" wrapText="1"/>
    </xf>
    <xf numFmtId="179" fontId="19" fillId="3" borderId="11" xfId="1" applyNumberFormat="1" applyFont="1" applyFill="1" applyBorder="1" applyAlignment="1" applyProtection="1">
      <alignment horizontal="right" vertical="center" wrapText="1"/>
    </xf>
    <xf numFmtId="179" fontId="20" fillId="0" borderId="5" xfId="1" applyNumberFormat="1" applyFont="1" applyFill="1" applyBorder="1" applyAlignment="1" applyProtection="1">
      <alignment horizontal="right" vertical="center" wrapText="1"/>
    </xf>
    <xf numFmtId="179" fontId="19" fillId="3" borderId="10" xfId="1" applyNumberFormat="1" applyFont="1" applyFill="1" applyBorder="1" applyAlignment="1" applyProtection="1">
      <alignment horizontal="right" vertical="center" wrapText="1"/>
    </xf>
    <xf numFmtId="0" fontId="12" fillId="0" borderId="0" xfId="1" applyNumberFormat="1" applyFont="1" applyFill="1" applyBorder="1" applyProtection="1">
      <alignment wrapText="1"/>
    </xf>
    <xf numFmtId="10" fontId="9" fillId="0" borderId="3" xfId="3" applyNumberFormat="1" applyFont="1" applyFill="1" applyBorder="1" applyAlignment="1" applyProtection="1">
      <alignment horizontal="right" vertical="center"/>
    </xf>
    <xf numFmtId="0" fontId="8" fillId="0" borderId="2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24" fillId="0" borderId="0" xfId="0" applyNumberFormat="1" applyFont="1" applyFill="1" applyBorder="1" applyProtection="1"/>
    <xf numFmtId="0" fontId="25" fillId="0" borderId="1" xfId="0" applyNumberFormat="1" applyFont="1" applyFill="1" applyBorder="1" applyAlignment="1" applyProtection="1">
      <alignment horizontal="center" vertical="center" wrapText="1"/>
    </xf>
    <xf numFmtId="0" fontId="25" fillId="0" borderId="1" xfId="0" applyNumberFormat="1" applyFont="1" applyFill="1" applyBorder="1" applyAlignment="1" applyProtection="1">
      <alignment horizontal="center" vertical="center"/>
    </xf>
    <xf numFmtId="0" fontId="26" fillId="0" borderId="1" xfId="0" applyNumberFormat="1" applyFont="1" applyFill="1" applyBorder="1" applyAlignment="1" applyProtection="1">
      <alignment horizontal="left" vertical="center"/>
    </xf>
    <xf numFmtId="176" fontId="27" fillId="0" borderId="1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0" fillId="0" borderId="3" xfId="0" applyNumberFormat="1" applyFont="1" applyFill="1" applyBorder="1" applyAlignment="1" applyProtection="1">
      <alignment horizontal="center" vertical="center"/>
    </xf>
    <xf numFmtId="0" fontId="9" fillId="0" borderId="3" xfId="0" applyNumberFormat="1" applyFont="1" applyFill="1" applyBorder="1" applyAlignment="1" applyProtection="1">
      <alignment horizontal="center" vertical="center"/>
    </xf>
    <xf numFmtId="0" fontId="13" fillId="0" borderId="0" xfId="1" applyNumberFormat="1" applyFont="1" applyFill="1" applyBorder="1" applyAlignment="1" applyProtection="1">
      <alignment horizontal="center" vertical="center" wrapText="1"/>
    </xf>
    <xf numFmtId="0" fontId="15" fillId="0" borderId="4" xfId="1" applyNumberFormat="1" applyFont="1" applyFill="1" applyBorder="1" applyAlignment="1" applyProtection="1">
      <alignment horizontal="center" vertical="center" wrapText="1"/>
    </xf>
    <xf numFmtId="0" fontId="17" fillId="0" borderId="6" xfId="1" applyNumberFormat="1" applyFont="1" applyFill="1" applyBorder="1" applyAlignment="1" applyProtection="1">
      <alignment horizontal="center" vertical="center" wrapText="1"/>
    </xf>
    <xf numFmtId="0" fontId="17" fillId="0" borderId="7" xfId="1" applyNumberFormat="1" applyFont="1" applyFill="1" applyBorder="1" applyAlignment="1" applyProtection="1">
      <alignment horizontal="center" vertical="center" wrapText="1"/>
    </xf>
    <xf numFmtId="0" fontId="17" fillId="0" borderId="8" xfId="1" applyNumberFormat="1" applyFont="1" applyFill="1" applyBorder="1" applyAlignment="1" applyProtection="1">
      <alignment horizontal="center" vertical="center" wrapText="1"/>
    </xf>
    <xf numFmtId="0" fontId="18" fillId="0" borderId="6" xfId="1" applyNumberFormat="1" applyFont="1" applyFill="1" applyBorder="1" applyAlignment="1" applyProtection="1">
      <alignment horizontal="center" vertical="center" wrapText="1"/>
    </xf>
    <xf numFmtId="0" fontId="18" fillId="0" borderId="7" xfId="1" applyNumberFormat="1" applyFont="1" applyFill="1" applyBorder="1" applyAlignment="1" applyProtection="1">
      <alignment horizontal="center" vertical="center" wrapText="1"/>
    </xf>
    <xf numFmtId="0" fontId="18" fillId="0" borderId="8" xfId="1" applyNumberFormat="1" applyFont="1" applyFill="1" applyBorder="1" applyAlignment="1" applyProtection="1">
      <alignment horizontal="center" vertical="center" wrapText="1"/>
    </xf>
  </cellXfs>
  <cellStyles count="5">
    <cellStyle name="Normal" xfId="4"/>
    <cellStyle name="一般" xfId="0" builtinId="0"/>
    <cellStyle name="一般 2" xfId="1"/>
    <cellStyle name="千分位" xfId="2" builtinId="3"/>
    <cellStyle name="百分比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tabSelected="1" zoomScaleNormal="100" workbookViewId="0">
      <selection activeCell="B26" sqref="B26"/>
    </sheetView>
  </sheetViews>
  <sheetFormatPr defaultRowHeight="16.5" x14ac:dyDescent="0.25"/>
  <cols>
    <col min="1" max="1" width="32.7109375" style="2" customWidth="1"/>
    <col min="2" max="2" width="19.7109375" style="2" customWidth="1"/>
    <col min="3" max="3" width="20.28515625" style="2" customWidth="1"/>
    <col min="4" max="4" width="20.28515625" style="2" bestFit="1" customWidth="1"/>
    <col min="5" max="5" width="15.85546875" style="2" customWidth="1"/>
  </cols>
  <sheetData>
    <row r="1" spans="1:8" ht="21" x14ac:dyDescent="0.25">
      <c r="A1" s="48" t="s">
        <v>0</v>
      </c>
      <c r="B1" s="48"/>
      <c r="C1" s="48"/>
      <c r="D1" s="48"/>
      <c r="E1" s="48"/>
    </row>
    <row r="3" spans="1:8" x14ac:dyDescent="0.25">
      <c r="A3" s="42" t="s">
        <v>1</v>
      </c>
      <c r="B3" s="42" t="s">
        <v>49</v>
      </c>
      <c r="C3" s="41"/>
      <c r="D3" s="16"/>
      <c r="E3" s="40" t="s">
        <v>50</v>
      </c>
    </row>
    <row r="4" spans="1:8" ht="19.5" x14ac:dyDescent="0.25">
      <c r="A4" s="44" t="s">
        <v>2</v>
      </c>
      <c r="B4" s="45" t="s">
        <v>3</v>
      </c>
      <c r="C4" s="45" t="s">
        <v>4</v>
      </c>
      <c r="D4" s="45" t="s">
        <v>5</v>
      </c>
      <c r="E4" s="45" t="s">
        <v>6</v>
      </c>
    </row>
    <row r="5" spans="1:8" ht="17.25" x14ac:dyDescent="0.25">
      <c r="A5" s="46" t="s">
        <v>7</v>
      </c>
      <c r="B5" s="47">
        <v>99060430</v>
      </c>
      <c r="C5" s="47">
        <v>9230270</v>
      </c>
      <c r="D5" s="47">
        <v>4738030</v>
      </c>
      <c r="E5" s="47">
        <v>9166777</v>
      </c>
    </row>
    <row r="6" spans="1:8" ht="17.25" x14ac:dyDescent="0.25">
      <c r="A6" s="46" t="s">
        <v>8</v>
      </c>
      <c r="B6" s="47">
        <v>32613956</v>
      </c>
      <c r="C6" s="47">
        <v>1837019</v>
      </c>
      <c r="D6" s="47">
        <v>586013</v>
      </c>
      <c r="E6" s="47">
        <v>1866119</v>
      </c>
      <c r="F6" t="s">
        <v>9</v>
      </c>
      <c r="G6" t="s">
        <v>9</v>
      </c>
      <c r="H6" t="s">
        <v>9</v>
      </c>
    </row>
    <row r="7" spans="1:8" ht="17.25" x14ac:dyDescent="0.25">
      <c r="A7" s="46" t="s">
        <v>10</v>
      </c>
      <c r="B7" s="47">
        <v>26331671</v>
      </c>
      <c r="C7" s="47">
        <v>1388995</v>
      </c>
      <c r="D7" s="47">
        <v>838284</v>
      </c>
      <c r="E7" s="47">
        <v>1583305</v>
      </c>
      <c r="F7" t="s">
        <v>9</v>
      </c>
      <c r="G7" t="s">
        <v>9</v>
      </c>
      <c r="H7" t="s">
        <v>9</v>
      </c>
    </row>
    <row r="8" spans="1:8" ht="17.25" x14ac:dyDescent="0.25">
      <c r="A8" s="46" t="s">
        <v>11</v>
      </c>
      <c r="B8" s="47">
        <v>0</v>
      </c>
      <c r="C8" s="47">
        <v>0</v>
      </c>
      <c r="D8" s="47">
        <v>0</v>
      </c>
      <c r="E8" s="47">
        <v>39330</v>
      </c>
      <c r="F8" t="s">
        <v>9</v>
      </c>
      <c r="G8" t="s">
        <v>9</v>
      </c>
      <c r="H8" t="s">
        <v>9</v>
      </c>
    </row>
    <row r="9" spans="1:8" ht="17.25" x14ac:dyDescent="0.25">
      <c r="A9" s="46" t="s">
        <v>12</v>
      </c>
      <c r="B9" s="47">
        <v>23534</v>
      </c>
      <c r="C9" s="47">
        <v>238</v>
      </c>
      <c r="D9" s="47">
        <v>467</v>
      </c>
      <c r="E9" s="47">
        <v>28757</v>
      </c>
      <c r="F9" t="s">
        <v>9</v>
      </c>
      <c r="G9" t="s">
        <v>9</v>
      </c>
      <c r="H9" t="s">
        <v>9</v>
      </c>
    </row>
    <row r="10" spans="1:8" ht="17.25" x14ac:dyDescent="0.25">
      <c r="A10" s="46" t="s">
        <v>13</v>
      </c>
      <c r="B10" s="47">
        <v>158029591</v>
      </c>
      <c r="C10" s="47">
        <v>12456522</v>
      </c>
      <c r="D10" s="47">
        <v>6162795</v>
      </c>
      <c r="E10" s="47">
        <v>12684289</v>
      </c>
      <c r="F10" t="s">
        <v>9</v>
      </c>
      <c r="G10" t="s">
        <v>9</v>
      </c>
      <c r="H10" t="s">
        <v>9</v>
      </c>
    </row>
    <row r="11" spans="1:8" x14ac:dyDescent="0.25">
      <c r="A11" s="43" t="s">
        <v>14</v>
      </c>
    </row>
    <row r="12" spans="1:8" x14ac:dyDescent="0.25">
      <c r="A12" s="43" t="s">
        <v>15</v>
      </c>
    </row>
    <row r="13" spans="1:8" x14ac:dyDescent="0.25">
      <c r="A13" s="43" t="s">
        <v>47</v>
      </c>
    </row>
    <row r="14" spans="1:8" x14ac:dyDescent="0.25">
      <c r="A14" s="43" t="s">
        <v>16</v>
      </c>
    </row>
    <row r="15" spans="1:8" x14ac:dyDescent="0.25">
      <c r="A15" s="43" t="s">
        <v>46</v>
      </c>
    </row>
    <row r="16" spans="1:8" x14ac:dyDescent="0.25">
      <c r="A16" s="43" t="s">
        <v>48</v>
      </c>
    </row>
  </sheetData>
  <mergeCells count="1">
    <mergeCell ref="A1:E1"/>
  </mergeCells>
  <phoneticPr fontId="1" type="noConversion"/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9"/>
  <sheetViews>
    <sheetView zoomScale="90" zoomScaleNormal="90" workbookViewId="0">
      <selection activeCell="A13" sqref="A13:E13"/>
    </sheetView>
  </sheetViews>
  <sheetFormatPr defaultRowHeight="16.5" x14ac:dyDescent="0.25"/>
  <cols>
    <col min="1" max="1" width="29.7109375" style="2" bestFit="1" customWidth="1"/>
    <col min="2" max="2" width="12.7109375" style="2" bestFit="1" customWidth="1"/>
    <col min="3" max="4" width="16.7109375" style="2" customWidth="1"/>
    <col min="5" max="6" width="18.28515625" style="2" customWidth="1"/>
    <col min="9" max="9" width="12.7109375" style="2" customWidth="1"/>
    <col min="10" max="10" width="16" style="2" customWidth="1"/>
    <col min="11" max="11" width="17.7109375" style="2" customWidth="1"/>
    <col min="12" max="12" width="18.85546875" style="2" customWidth="1"/>
    <col min="13" max="13" width="15.42578125" style="2" bestFit="1" customWidth="1"/>
  </cols>
  <sheetData>
    <row r="1" spans="1:13" ht="21" x14ac:dyDescent="0.25">
      <c r="A1" s="3" t="s">
        <v>17</v>
      </c>
      <c r="B1" s="4" t="str">
        <f>工作表1!B4</f>
        <v>110年7月</v>
      </c>
      <c r="C1" s="49" t="s">
        <v>18</v>
      </c>
      <c r="D1" s="50"/>
      <c r="E1" s="49" t="s">
        <v>19</v>
      </c>
      <c r="F1" s="50"/>
      <c r="I1" s="10" t="s">
        <v>20</v>
      </c>
      <c r="J1" s="10" t="s">
        <v>21</v>
      </c>
      <c r="K1" s="13" t="s">
        <v>4</v>
      </c>
      <c r="L1" s="10" t="s">
        <v>22</v>
      </c>
      <c r="M1" s="10" t="s">
        <v>23</v>
      </c>
    </row>
    <row r="2" spans="1:13" ht="21" x14ac:dyDescent="0.25">
      <c r="A2" s="3" t="s">
        <v>24</v>
      </c>
      <c r="B2" s="5" t="e">
        <f>ROUND('11111'!#REF!/10000,0)</f>
        <v>#REF!</v>
      </c>
      <c r="C2" s="6" t="e">
        <f>ROUND((J9-J2)/10000,2)</f>
        <v>#REF!</v>
      </c>
      <c r="D2" s="38" t="e">
        <f>(J9-J2)/J2</f>
        <v>#REF!</v>
      </c>
      <c r="E2" s="15" t="e">
        <f>ROUND((J9-J5)/10000,2)</f>
        <v>#REF!</v>
      </c>
      <c r="F2" s="8" t="e">
        <f>(J9-J5)/J5</f>
        <v>#REF!</v>
      </c>
      <c r="H2" s="2" t="s">
        <v>25</v>
      </c>
      <c r="I2" s="11">
        <v>11006</v>
      </c>
      <c r="J2" s="17">
        <v>140785875</v>
      </c>
      <c r="K2" s="17">
        <v>6018762</v>
      </c>
      <c r="L2" s="17">
        <v>3983962</v>
      </c>
      <c r="M2" s="17">
        <v>11623504</v>
      </c>
    </row>
    <row r="3" spans="1:13" ht="63" x14ac:dyDescent="0.25">
      <c r="A3" s="39" t="s">
        <v>26</v>
      </c>
      <c r="B3" s="5" t="e">
        <f>ROUND('11111'!#REF!/10000,0)</f>
        <v>#REF!</v>
      </c>
      <c r="C3" s="6" t="e">
        <f>ROUND((K9-K2)/10000,2)</f>
        <v>#REF!</v>
      </c>
      <c r="D3" s="7" t="e">
        <f>(K9-K2)/K2</f>
        <v>#REF!</v>
      </c>
      <c r="E3" s="15" t="e">
        <f>ROUND((K9-K5)/10000,2)</f>
        <v>#REF!</v>
      </c>
      <c r="F3" s="7" t="e">
        <f>(K9-K5)/K5</f>
        <v>#REF!</v>
      </c>
      <c r="I3" s="2" t="s">
        <v>27</v>
      </c>
      <c r="J3" s="14">
        <f>ROUND(J2/10000,0)</f>
        <v>14079</v>
      </c>
      <c r="K3" s="14">
        <f>ROUND(K2/10000,0)</f>
        <v>602</v>
      </c>
      <c r="L3" s="2">
        <f>ROUND(L2*1000/100000000,1)</f>
        <v>39.799999999999997</v>
      </c>
      <c r="M3" s="2">
        <f>ROUND(M2*1000/100000000,1)</f>
        <v>116.2</v>
      </c>
    </row>
    <row r="4" spans="1:13" ht="63" x14ac:dyDescent="0.25">
      <c r="A4" s="39" t="s">
        <v>28</v>
      </c>
      <c r="B4" s="9" t="e">
        <f>ROUND('11111'!#REF!*1000/100000000,1)</f>
        <v>#REF!</v>
      </c>
      <c r="C4" s="6" t="e">
        <f>ROUND((L9-L2)/100000,2)</f>
        <v>#REF!</v>
      </c>
      <c r="D4" s="7" t="e">
        <f>(L9-L2)/L2</f>
        <v>#REF!</v>
      </c>
      <c r="E4" s="6" t="e">
        <f>ROUND((L9-L5)/100000,2)</f>
        <v>#REF!</v>
      </c>
      <c r="F4" s="8" t="e">
        <f>(L9-L5)/L5</f>
        <v>#REF!</v>
      </c>
      <c r="J4" s="12"/>
      <c r="K4" s="12"/>
      <c r="L4" s="12"/>
      <c r="M4" s="12"/>
    </row>
    <row r="5" spans="1:13" ht="21" x14ac:dyDescent="0.25">
      <c r="A5" s="3" t="s">
        <v>29</v>
      </c>
      <c r="B5" s="9" t="e">
        <f>ROUND('11111'!#REF!*1000/100000000,1)</f>
        <v>#REF!</v>
      </c>
      <c r="C5" s="6" t="e">
        <f>ROUND((M9-M2)/100000,2)</f>
        <v>#REF!</v>
      </c>
      <c r="D5" s="7" t="e">
        <f>(M9-M2)/M2</f>
        <v>#REF!</v>
      </c>
      <c r="E5" s="6" t="e">
        <f>ROUND((M9-M5)/100000,2)</f>
        <v>#REF!</v>
      </c>
      <c r="F5" s="8" t="e">
        <f>(M9-M5)/M5</f>
        <v>#REF!</v>
      </c>
      <c r="H5" s="2" t="s">
        <v>30</v>
      </c>
      <c r="I5" s="11">
        <v>10907</v>
      </c>
      <c r="J5" s="17">
        <v>129488604</v>
      </c>
      <c r="K5" s="17">
        <v>13919324</v>
      </c>
      <c r="L5" s="17">
        <v>7725553</v>
      </c>
      <c r="M5" s="17">
        <v>10808466</v>
      </c>
    </row>
    <row r="6" spans="1:13" x14ac:dyDescent="0.25">
      <c r="I6" s="2" t="s">
        <v>27</v>
      </c>
      <c r="J6" s="14">
        <f>ROUND(J5/10000,0)</f>
        <v>12949</v>
      </c>
      <c r="K6" s="14">
        <f>ROUND(K5/10000,0)</f>
        <v>1392</v>
      </c>
      <c r="L6" s="2">
        <f>ROUND(L5*1000/100000000,1)</f>
        <v>77.3</v>
      </c>
      <c r="M6" s="2">
        <f>ROUND(M5*1000/100000000,1)</f>
        <v>108.1</v>
      </c>
    </row>
    <row r="9" spans="1:13" x14ac:dyDescent="0.25">
      <c r="I9" s="11">
        <v>11007</v>
      </c>
      <c r="J9" s="17" t="e">
        <f>'11111'!#REF!</f>
        <v>#REF!</v>
      </c>
      <c r="K9" s="17" t="e">
        <f>'11111'!#REF!</f>
        <v>#REF!</v>
      </c>
      <c r="L9" s="17" t="e">
        <f>'11111'!#REF!</f>
        <v>#REF!</v>
      </c>
      <c r="M9" s="17" t="e">
        <f>'11111'!#REF!</f>
        <v>#REF!</v>
      </c>
    </row>
  </sheetData>
  <mergeCells count="2">
    <mergeCell ref="C1:D1"/>
    <mergeCell ref="E1:F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S11"/>
  <sheetViews>
    <sheetView zoomScale="80" zoomScaleNormal="80" workbookViewId="0">
      <selection activeCell="A13" sqref="A13:E13"/>
    </sheetView>
  </sheetViews>
  <sheetFormatPr defaultColWidth="8.85546875" defaultRowHeight="12.75" x14ac:dyDescent="0.2"/>
  <cols>
    <col min="1" max="1" width="29.28515625" style="1" customWidth="1"/>
    <col min="2" max="3" width="19.140625" style="1" bestFit="1" customWidth="1"/>
    <col min="4" max="4" width="16.85546875" style="1" bestFit="1" customWidth="1"/>
    <col min="5" max="5" width="19.140625" style="1" bestFit="1" customWidth="1"/>
    <col min="6" max="6" width="16.85546875" style="1" bestFit="1" customWidth="1"/>
    <col min="7" max="7" width="19.140625" style="1" bestFit="1" customWidth="1"/>
    <col min="8" max="8" width="15.28515625" style="1" bestFit="1" customWidth="1"/>
    <col min="9" max="9" width="17.42578125" style="1" bestFit="1" customWidth="1"/>
    <col min="10" max="11" width="19.140625" style="1" bestFit="1" customWidth="1"/>
    <col min="12" max="12" width="16.85546875" style="1" bestFit="1" customWidth="1"/>
    <col min="13" max="13" width="18.28515625" style="1" bestFit="1" customWidth="1"/>
    <col min="14" max="14" width="8.85546875" style="1" customWidth="1"/>
    <col min="15" max="16384" width="8.85546875" style="1"/>
  </cols>
  <sheetData>
    <row r="1" spans="1:19" ht="39.6" customHeight="1" x14ac:dyDescent="0.2">
      <c r="A1" s="51" t="s">
        <v>31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</row>
    <row r="2" spans="1:19" s="19" customFormat="1" ht="22.9" customHeight="1" x14ac:dyDescent="0.2">
      <c r="A2" s="18" t="s">
        <v>32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19" ht="24" customHeight="1" x14ac:dyDescent="0.2">
      <c r="A3" s="20" t="s">
        <v>33</v>
      </c>
      <c r="B3" s="53" t="s">
        <v>3</v>
      </c>
      <c r="C3" s="54"/>
      <c r="D3" s="55"/>
      <c r="E3" s="56" t="s">
        <v>34</v>
      </c>
      <c r="F3" s="57"/>
      <c r="G3" s="58"/>
      <c r="H3" s="56" t="s">
        <v>35</v>
      </c>
      <c r="I3" s="57"/>
      <c r="J3" s="58"/>
      <c r="K3" s="56" t="s">
        <v>6</v>
      </c>
      <c r="L3" s="57"/>
      <c r="M3" s="58"/>
    </row>
    <row r="4" spans="1:19" ht="39.75" customHeight="1" x14ac:dyDescent="0.2">
      <c r="A4" s="21" t="s">
        <v>36</v>
      </c>
      <c r="B4" s="22" t="s">
        <v>37</v>
      </c>
      <c r="C4" s="22" t="s">
        <v>38</v>
      </c>
      <c r="D4" s="23" t="s">
        <v>39</v>
      </c>
      <c r="E4" s="22" t="s">
        <v>37</v>
      </c>
      <c r="F4" s="22" t="s">
        <v>38</v>
      </c>
      <c r="G4" s="23" t="s">
        <v>39</v>
      </c>
      <c r="H4" s="22" t="s">
        <v>37</v>
      </c>
      <c r="I4" s="22" t="s">
        <v>38</v>
      </c>
      <c r="J4" s="23" t="s">
        <v>39</v>
      </c>
      <c r="K4" s="22" t="s">
        <v>37</v>
      </c>
      <c r="L4" s="22" t="s">
        <v>38</v>
      </c>
      <c r="M4" s="23" t="s">
        <v>39</v>
      </c>
    </row>
    <row r="5" spans="1:19" s="37" customFormat="1" ht="31.9" customHeight="1" x14ac:dyDescent="0.2">
      <c r="A5" s="24" t="s">
        <v>40</v>
      </c>
      <c r="B5" s="29">
        <v>27159</v>
      </c>
      <c r="C5" s="29">
        <v>27128</v>
      </c>
      <c r="D5" s="30">
        <v>31</v>
      </c>
      <c r="E5" s="29">
        <v>211</v>
      </c>
      <c r="F5" s="29">
        <v>239</v>
      </c>
      <c r="G5" s="30">
        <v>-28</v>
      </c>
      <c r="H5" s="35">
        <v>326</v>
      </c>
      <c r="I5" s="35">
        <v>281</v>
      </c>
      <c r="J5" s="30">
        <v>45</v>
      </c>
      <c r="K5" s="29">
        <v>28776</v>
      </c>
      <c r="L5" s="29">
        <v>28825</v>
      </c>
      <c r="M5" s="30">
        <v>-49</v>
      </c>
    </row>
    <row r="6" spans="1:19" ht="49.9" customHeight="1" x14ac:dyDescent="0.2">
      <c r="A6" s="24" t="s">
        <v>41</v>
      </c>
      <c r="B6" s="29">
        <v>89016234</v>
      </c>
      <c r="C6" s="29">
        <v>88406360</v>
      </c>
      <c r="D6" s="30">
        <v>609874</v>
      </c>
      <c r="E6" s="29">
        <v>5370133</v>
      </c>
      <c r="F6" s="29">
        <v>4203757</v>
      </c>
      <c r="G6" s="30">
        <v>1166376</v>
      </c>
      <c r="H6" s="29">
        <v>2943461</v>
      </c>
      <c r="I6" s="29">
        <v>2457193</v>
      </c>
      <c r="J6" s="30">
        <v>486268</v>
      </c>
      <c r="K6" s="29">
        <v>8245340</v>
      </c>
      <c r="L6" s="29">
        <v>8293663</v>
      </c>
      <c r="M6" s="30">
        <v>-48323</v>
      </c>
      <c r="S6" s="1" t="s">
        <v>42</v>
      </c>
    </row>
    <row r="7" spans="1:19" ht="51" customHeight="1" x14ac:dyDescent="0.2">
      <c r="A7" s="24" t="s">
        <v>43</v>
      </c>
      <c r="B7" s="29">
        <v>27214375</v>
      </c>
      <c r="C7" s="29">
        <v>26940914</v>
      </c>
      <c r="D7" s="30">
        <v>273461</v>
      </c>
      <c r="E7" s="29">
        <v>905430</v>
      </c>
      <c r="F7" s="29">
        <v>652906</v>
      </c>
      <c r="G7" s="30">
        <v>252524</v>
      </c>
      <c r="H7" s="29">
        <v>320841</v>
      </c>
      <c r="I7" s="29">
        <v>258783</v>
      </c>
      <c r="J7" s="30">
        <v>62058</v>
      </c>
      <c r="K7" s="29">
        <v>1673680</v>
      </c>
      <c r="L7" s="29">
        <v>1674158</v>
      </c>
      <c r="M7" s="30">
        <v>-478</v>
      </c>
    </row>
    <row r="8" spans="1:19" ht="49.9" customHeight="1" x14ac:dyDescent="0.2">
      <c r="A8" s="25" t="s">
        <v>44</v>
      </c>
      <c r="B8" s="29">
        <v>23723898</v>
      </c>
      <c r="C8" s="29">
        <v>23610371</v>
      </c>
      <c r="D8" s="30">
        <v>113527</v>
      </c>
      <c r="E8" s="29">
        <v>1291877</v>
      </c>
      <c r="F8" s="29">
        <v>1152898</v>
      </c>
      <c r="G8" s="30">
        <v>138979</v>
      </c>
      <c r="H8" s="29">
        <v>1347822</v>
      </c>
      <c r="I8" s="29">
        <v>1258501</v>
      </c>
      <c r="J8" s="30">
        <v>89321</v>
      </c>
      <c r="K8" s="29">
        <v>1547424</v>
      </c>
      <c r="L8" s="29">
        <v>1559008</v>
      </c>
      <c r="M8" s="31">
        <v>-11584</v>
      </c>
    </row>
    <row r="9" spans="1:19" ht="49.15" customHeight="1" x14ac:dyDescent="0.2">
      <c r="A9" s="25" t="s">
        <v>45</v>
      </c>
      <c r="B9" s="29">
        <v>1800674</v>
      </c>
      <c r="C9" s="29">
        <v>1801102</v>
      </c>
      <c r="D9" s="30">
        <v>-428</v>
      </c>
      <c r="E9" s="29">
        <v>10400</v>
      </c>
      <c r="F9" s="29">
        <v>8962</v>
      </c>
      <c r="G9" s="30">
        <v>1438</v>
      </c>
      <c r="H9" s="29">
        <v>9825</v>
      </c>
      <c r="I9" s="29">
        <v>9204</v>
      </c>
      <c r="J9" s="31">
        <v>621</v>
      </c>
      <c r="K9" s="29">
        <v>67417</v>
      </c>
      <c r="L9" s="29">
        <v>67850</v>
      </c>
      <c r="M9" s="30">
        <v>-433</v>
      </c>
    </row>
    <row r="10" spans="1:19" ht="45" customHeight="1" x14ac:dyDescent="0.2">
      <c r="A10" s="26" t="s">
        <v>13</v>
      </c>
      <c r="B10" s="32">
        <v>141782340</v>
      </c>
      <c r="C10" s="32">
        <v>140785875</v>
      </c>
      <c r="D10" s="30">
        <v>996465</v>
      </c>
      <c r="E10" s="33">
        <v>7578051</v>
      </c>
      <c r="F10" s="33">
        <v>6018762</v>
      </c>
      <c r="G10" s="34">
        <v>1559289</v>
      </c>
      <c r="H10" s="35">
        <v>4622275</v>
      </c>
      <c r="I10" s="35">
        <v>3983962</v>
      </c>
      <c r="J10" s="34">
        <v>638313</v>
      </c>
      <c r="K10" s="33">
        <v>11562637</v>
      </c>
      <c r="L10" s="33">
        <v>11623504</v>
      </c>
      <c r="M10" s="36">
        <v>-60867</v>
      </c>
    </row>
    <row r="11" spans="1:19" ht="19.5" x14ac:dyDescent="0.3">
      <c r="C11" s="27"/>
      <c r="H11" s="28"/>
    </row>
  </sheetData>
  <mergeCells count="6">
    <mergeCell ref="A1:M1"/>
    <mergeCell ref="B2:M2"/>
    <mergeCell ref="B3:D3"/>
    <mergeCell ref="E3:G3"/>
    <mergeCell ref="H3:J3"/>
    <mergeCell ref="K3:M3"/>
  </mergeCells>
  <phoneticPr fontId="1" type="noConversion"/>
  <pageMargins left="0.56999999999999995" right="0.22" top="0.75" bottom="0.75" header="0.3" footer="0.3"/>
  <pageSetup paperSize="9" scale="4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1</vt:i4>
      </vt:variant>
    </vt:vector>
  </HeadingPairs>
  <TitlesOfParts>
    <vt:vector size="4" baseType="lpstr">
      <vt:lpstr>11111</vt:lpstr>
      <vt:lpstr>與上月比較(公式)</vt:lpstr>
      <vt:lpstr>工作表1</vt:lpstr>
      <vt:lpstr>'11111'!Print_Area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蔡竺軒</dc:creator>
  <cp:lastModifiedBy>蔡竺軒</cp:lastModifiedBy>
  <cp:lastPrinted>2022-04-19T05:51:33Z</cp:lastPrinted>
  <dcterms:created xsi:type="dcterms:W3CDTF">2018-03-27T01:45:14Z</dcterms:created>
  <dcterms:modified xsi:type="dcterms:W3CDTF">2022-12-27T05:54:00Z</dcterms:modified>
</cp:coreProperties>
</file>