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9259\Downloads\"/>
    </mc:Choice>
  </mc:AlternateContent>
  <xr:revisionPtr revIDLastSave="0" documentId="13_ncr:1_{DE453DC7-150D-4920-BF1B-B94AA8972FE7}" xr6:coauthVersionLast="47" xr6:coauthVersionMax="47" xr10:uidLastSave="{00000000-0000-0000-0000-000000000000}"/>
  <bookViews>
    <workbookView xWindow="-120" yWindow="-120" windowWidth="29040" windowHeight="15720" xr2:uid="{6BB4C581-EBEF-413F-A56A-ADE9B612A791}"/>
  </bookViews>
  <sheets>
    <sheet name="轉銷分析彙總表(G欄數字改月數)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0" i="1"/>
  <c r="F30" i="1" s="1"/>
  <c r="G30" i="1" s="1"/>
  <c r="C31" i="1"/>
  <c r="B31" i="1"/>
  <c r="G29" i="1"/>
  <c r="G23" i="1"/>
  <c r="F23" i="1"/>
  <c r="D23" i="1"/>
  <c r="D22" i="1"/>
  <c r="F22" i="1" s="1"/>
  <c r="G22" i="1" s="1"/>
  <c r="D21" i="1"/>
  <c r="D20" i="1"/>
  <c r="D18" i="1"/>
  <c r="D17" i="1"/>
  <c r="D16" i="1"/>
  <c r="D15" i="1"/>
  <c r="G14" i="1"/>
  <c r="F14" i="1"/>
  <c r="D14" i="1"/>
  <c r="F13" i="1"/>
  <c r="D13" i="1"/>
  <c r="D12" i="1"/>
  <c r="D11" i="1"/>
  <c r="D10" i="1"/>
  <c r="D9" i="1"/>
  <c r="G8" i="1"/>
  <c r="D8" i="1"/>
  <c r="D7" i="1"/>
  <c r="G6" i="1"/>
  <c r="F6" i="1"/>
  <c r="D6" i="1"/>
  <c r="D5" i="1"/>
  <c r="F5" i="1" s="1"/>
  <c r="G4" i="1"/>
  <c r="F4" i="1"/>
  <c r="D4" i="1"/>
  <c r="D31" i="1" l="1"/>
  <c r="F31" i="1"/>
  <c r="G5" i="1"/>
</calcChain>
</file>

<file path=xl/sharedStrings.xml><?xml version="1.0" encoding="utf-8"?>
<sst xmlns="http://schemas.openxmlformats.org/spreadsheetml/2006/main" count="56" uniqueCount="56">
  <si>
    <t>本國銀行因營業稅、存款準備率降低所增盈餘及轉銷呆帳金額彙總表</t>
    <phoneticPr fontId="2" type="noConversion"/>
  </si>
  <si>
    <t>期間：88年1月至114年3月                                           單位：新台幣百萬元</t>
    <phoneticPr fontId="2" type="noConversion"/>
  </si>
  <si>
    <t>期間/項目名稱</t>
  </si>
  <si>
    <t>營業稅降低所增盈餘(A)</t>
    <phoneticPr fontId="2" type="noConversion"/>
  </si>
  <si>
    <t>存款準備率降低所增盈餘(B)</t>
    <phoneticPr fontId="2" type="noConversion"/>
  </si>
  <si>
    <t>營業稅及存款準備率降低所增盈餘(A+B)</t>
    <phoneticPr fontId="2" type="noConversion"/>
  </si>
  <si>
    <t>實際轉銷呆帳累計金額
(C)</t>
    <phoneticPr fontId="2" type="noConversion"/>
  </si>
  <si>
    <t>銀行以自身盈餘轉銷呆帳累計金額
(C-A-B)</t>
    <phoneticPr fontId="2" type="noConversion"/>
  </si>
  <si>
    <t>當年度銀行平均每月以自身盈餘轉銷呆帳之金額</t>
  </si>
  <si>
    <t>88年1月至88年12月</t>
  </si>
  <si>
    <t>89年1月至89年12月</t>
  </si>
  <si>
    <t>90年1月至90年12月</t>
  </si>
  <si>
    <t>91年1月至91年12月</t>
    <phoneticPr fontId="2" type="noConversion"/>
  </si>
  <si>
    <t>92年1月至92年12月</t>
    <phoneticPr fontId="5" type="noConversion"/>
  </si>
  <si>
    <t>93年1月至93年12月</t>
    <phoneticPr fontId="5" type="noConversion"/>
  </si>
  <si>
    <t>94年1月至94年12月</t>
    <phoneticPr fontId="5" type="noConversion"/>
  </si>
  <si>
    <t>95年1月至95年12月</t>
    <phoneticPr fontId="2" type="noConversion"/>
  </si>
  <si>
    <t>96年1月至96年12月</t>
    <phoneticPr fontId="2" type="noConversion"/>
  </si>
  <si>
    <t>97年1月至97年12月</t>
    <phoneticPr fontId="2" type="noConversion"/>
  </si>
  <si>
    <t>98年1月至98年12月</t>
    <phoneticPr fontId="2" type="noConversion"/>
  </si>
  <si>
    <t>99年1月至99年12月</t>
    <phoneticPr fontId="2" type="noConversion"/>
  </si>
  <si>
    <t>100年1月至100年12月</t>
    <phoneticPr fontId="2" type="noConversion"/>
  </si>
  <si>
    <t>101年1月至101年12月</t>
    <phoneticPr fontId="2" type="noConversion"/>
  </si>
  <si>
    <t>102年1月至102年12月</t>
    <phoneticPr fontId="2" type="noConversion"/>
  </si>
  <si>
    <t>103年1月至103年12月</t>
    <phoneticPr fontId="2" type="noConversion"/>
  </si>
  <si>
    <t>104年1月至104年12月</t>
    <phoneticPr fontId="2" type="noConversion"/>
  </si>
  <si>
    <t>105年1月至105年12月</t>
    <phoneticPr fontId="2" type="noConversion"/>
  </si>
  <si>
    <t>106年1月至106年12月</t>
    <phoneticPr fontId="2" type="noConversion"/>
  </si>
  <si>
    <t>107年1月至107年12月</t>
    <phoneticPr fontId="2" type="noConversion"/>
  </si>
  <si>
    <t>108年1月至108年12月</t>
    <phoneticPr fontId="2" type="noConversion"/>
  </si>
  <si>
    <t>109年1月至109年12月</t>
    <phoneticPr fontId="2" type="noConversion"/>
  </si>
  <si>
    <t>110年1月至110年12月</t>
    <phoneticPr fontId="2" type="noConversion"/>
  </si>
  <si>
    <t>111年1月至111年12月</t>
  </si>
  <si>
    <t>112年1月至112年12月</t>
    <phoneticPr fontId="2" type="noConversion"/>
  </si>
  <si>
    <t>113年1月至113年12月</t>
    <phoneticPr fontId="2" type="noConversion"/>
  </si>
  <si>
    <t>114年1月至114年3月</t>
    <phoneticPr fontId="2" type="noConversion"/>
  </si>
  <si>
    <t xml:space="preserve">     合   計</t>
    <phoneticPr fontId="2" type="noConversion"/>
  </si>
  <si>
    <t>備註：</t>
  </si>
  <si>
    <t>【1】本國銀行不含農業金庫。</t>
    <phoneticPr fontId="2" type="noConversion"/>
  </si>
  <si>
    <t>【2】亞太銀行、合作金庫90年度列報轉銷呆帳金額原為670,094千元及16,472,979千元，分別修正為693,267千元及40,293,466千元(合庫增加轉銷呆帳金額係因加計重建基金賠付款23,820,487千元)，全體本國銀行申報轉銷呆帳金額爰修正為256,890,622千元。</t>
    <phoneticPr fontId="5" type="noConversion"/>
  </si>
  <si>
    <t>【3】誠泰銀行修改90年度原申報存款準備率降低所增盈餘數據為25,756千元，修正為23,892千元，花蓮區中小企業銀行90年度原申報存款準備率降低所增盈餘數據為13,244千元，修正為12,897千元，全體本國銀行申報存款準備率降低所增盈餘併修正為3,402,991千元。</t>
    <phoneticPr fontId="2" type="noConversion"/>
  </si>
  <si>
    <t>【4】萬泰銀行93年10月起更正列報之轉銷呆帳金額(減除AMC攤銷數:2,647,245)，爰93/1-93/9累計轉銷金額原為4,548,287千元，修正為1,901,042千元。</t>
    <phoneticPr fontId="2" type="noConversion"/>
  </si>
  <si>
    <t>【5】復華銀行94年4月原申報轉銷呆帳金額72,375千元，修正為33,427千元（扣除信用卡轉銷金額），爰94/1-94/4累計轉銷呆帳金額原申報457,931千元，修正為313,309千元。</t>
    <phoneticPr fontId="2" type="noConversion"/>
  </si>
  <si>
    <t>【6】玉山銀行94年4月原申報營業降低所增加盈餘44,786千元，修正為36,507千元（計算稅率更正），爰94/1-94/4累計增加盈餘原申報178,731千元，修正為170,452千元。</t>
    <phoneticPr fontId="2" type="noConversion"/>
  </si>
  <si>
    <t>【7】上海銀行94年7月份原申報營業稅降低所增加盈餘23,160千元，修正為21,640千元。94年8月份原申報金額25,411千元，修正為23,831千元。爰94/1~94/8累計增加盈餘原申報192,706千元，修正為189,606千元。</t>
    <phoneticPr fontId="2" type="noConversion"/>
  </si>
  <si>
    <t>【8】上海商銀行94年7月份原申報本月轉銷呆帳296,855千元，修正為276,711千元，爰94/1~94/8累計轉銷呆帳金額原申報469,437千元，修正為449,326千元。</t>
    <phoneticPr fontId="5" type="noConversion"/>
  </si>
  <si>
    <t>【9】自91年1月份起，轉銷呆帳係以放款（含催收款）轉銷呆帳之數額為列報範圍。</t>
    <phoneticPr fontId="5" type="noConversion"/>
  </si>
  <si>
    <t>【10】自101年2月份起，兆豐銀行依中央銀行之指示，修正申報營業稅降低所增盈餘(A)，經查自100年3月至101年1月該項目該行申報之金額為零。</t>
    <phoneticPr fontId="5" type="noConversion"/>
  </si>
  <si>
    <t>【11】自101年3月份起，土地銀行、大眾銀行、中國信託銀行及永豐銀行依中央銀行之指示，修正申報營業稅降低所增盈餘(A)，經查自100年3月至101年2月該項目該行申報之金額為零。</t>
    <phoneticPr fontId="5" type="noConversion"/>
  </si>
  <si>
    <t>【12】聯邦銀行 104年2月份原申報本月轉銷呆帳11,283千元，修正為1,283千元，爰104/1~104/2累計轉銷呆帳金額原申報35,679千元，修正為25,679千元及104/1~104/3累計轉銷呆帳金額原申報36,310千元，修正為26,310千元。</t>
    <phoneticPr fontId="5" type="noConversion"/>
  </si>
  <si>
    <t>【13】資料來源：係由各銀行每月之網際網路傳輸資料彙總而得。</t>
    <phoneticPr fontId="5" type="noConversion"/>
  </si>
  <si>
    <t>【14】108年4月8日澳盛（台灣）銀行和澳商澳盛銀行集團合併，澳商澳盛銀行台北分行為存續銀行，澳盛(台灣)商業銀行為消滅銀行。</t>
    <phoneticPr fontId="5" type="noConversion"/>
  </si>
  <si>
    <t>【15】樂天國際商業銀行109年12月30日第一階段小規模營業；110年1月19日起正式對外營運。</t>
    <phoneticPr fontId="5" type="noConversion"/>
  </si>
  <si>
    <t>【16】連線商業銀行110年3月24日試營運。</t>
    <phoneticPr fontId="5" type="noConversion"/>
  </si>
  <si>
    <t>【17】將來銀行111年1月22日試營運；111年3月29日起正式對外營運。</t>
    <phoneticPr fontId="2" type="noConversion"/>
  </si>
  <si>
    <t>【18】台北富邦商業銀行112年4月1日合併日盛國際商業銀行。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</si>
</sst>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b/>
      <sz val="13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2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6" fillId="0" borderId="0" xfId="0" applyFont="1">
      <alignment vertical="center"/>
    </xf>
    <xf numFmtId="3" fontId="7" fillId="0" borderId="7" xfId="0" applyNumberFormat="1" applyFont="1" applyBorder="1">
      <alignment vertical="center"/>
    </xf>
    <xf numFmtId="3" fontId="3" fillId="0" borderId="0" xfId="0" applyNumberFormat="1" applyFont="1">
      <alignment vertical="center"/>
    </xf>
    <xf numFmtId="0" fontId="3" fillId="0" borderId="12" xfId="0" applyFont="1" applyBorder="1" applyAlignment="1">
      <alignment horizontal="left" vertical="center"/>
    </xf>
    <xf numFmtId="3" fontId="3" fillId="0" borderId="13" xfId="0" applyNumberFormat="1" applyFont="1" applyBorder="1">
      <alignment vertical="center"/>
    </xf>
    <xf numFmtId="3" fontId="3" fillId="0" borderId="14" xfId="0" applyNumberFormat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F16C-6E53-4034-8D9D-9B772452A6E6}">
  <sheetPr>
    <tabColor rgb="FFFF99CC"/>
    <pageSetUpPr fitToPage="1"/>
  </sheetPr>
  <dimension ref="A1:K50"/>
  <sheetViews>
    <sheetView tabSelected="1" zoomScale="90" zoomScaleNormal="9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F30" activeCellId="1" sqref="E30 F30"/>
    </sheetView>
  </sheetViews>
  <sheetFormatPr defaultRowHeight="16.5" x14ac:dyDescent="0.25"/>
  <cols>
    <col min="1" max="1" width="21.5" style="1" bestFit="1" customWidth="1"/>
    <col min="2" max="2" width="10.75" style="1" customWidth="1"/>
    <col min="3" max="3" width="9.75" style="1" customWidth="1"/>
    <col min="4" max="4" width="11.625" style="1" customWidth="1"/>
    <col min="5" max="5" width="13.625" style="1" customWidth="1"/>
    <col min="6" max="6" width="13.75" style="1" customWidth="1"/>
    <col min="7" max="7" width="13.625" style="1" customWidth="1"/>
    <col min="8" max="9" width="9" style="1"/>
    <col min="10" max="10" width="9.5" style="1" bestFit="1" customWidth="1"/>
    <col min="11" max="256" width="9" style="1"/>
    <col min="257" max="257" width="21.5" style="1" bestFit="1" customWidth="1"/>
    <col min="258" max="258" width="10.75" style="1" customWidth="1"/>
    <col min="259" max="259" width="9.75" style="1" customWidth="1"/>
    <col min="260" max="260" width="11.625" style="1" customWidth="1"/>
    <col min="261" max="261" width="13.625" style="1" customWidth="1"/>
    <col min="262" max="262" width="13.75" style="1" customWidth="1"/>
    <col min="263" max="263" width="13.625" style="1" customWidth="1"/>
    <col min="264" max="265" width="9" style="1"/>
    <col min="266" max="266" width="9.5" style="1" bestFit="1" customWidth="1"/>
    <col min="267" max="512" width="9" style="1"/>
    <col min="513" max="513" width="21.5" style="1" bestFit="1" customWidth="1"/>
    <col min="514" max="514" width="10.75" style="1" customWidth="1"/>
    <col min="515" max="515" width="9.75" style="1" customWidth="1"/>
    <col min="516" max="516" width="11.625" style="1" customWidth="1"/>
    <col min="517" max="517" width="13.625" style="1" customWidth="1"/>
    <col min="518" max="518" width="13.75" style="1" customWidth="1"/>
    <col min="519" max="519" width="13.625" style="1" customWidth="1"/>
    <col min="520" max="521" width="9" style="1"/>
    <col min="522" max="522" width="9.5" style="1" bestFit="1" customWidth="1"/>
    <col min="523" max="768" width="9" style="1"/>
    <col min="769" max="769" width="21.5" style="1" bestFit="1" customWidth="1"/>
    <col min="770" max="770" width="10.75" style="1" customWidth="1"/>
    <col min="771" max="771" width="9.75" style="1" customWidth="1"/>
    <col min="772" max="772" width="11.625" style="1" customWidth="1"/>
    <col min="773" max="773" width="13.625" style="1" customWidth="1"/>
    <col min="774" max="774" width="13.75" style="1" customWidth="1"/>
    <col min="775" max="775" width="13.625" style="1" customWidth="1"/>
    <col min="776" max="777" width="9" style="1"/>
    <col min="778" max="778" width="9.5" style="1" bestFit="1" customWidth="1"/>
    <col min="779" max="1024" width="9" style="1"/>
    <col min="1025" max="1025" width="21.5" style="1" bestFit="1" customWidth="1"/>
    <col min="1026" max="1026" width="10.75" style="1" customWidth="1"/>
    <col min="1027" max="1027" width="9.75" style="1" customWidth="1"/>
    <col min="1028" max="1028" width="11.625" style="1" customWidth="1"/>
    <col min="1029" max="1029" width="13.625" style="1" customWidth="1"/>
    <col min="1030" max="1030" width="13.75" style="1" customWidth="1"/>
    <col min="1031" max="1031" width="13.625" style="1" customWidth="1"/>
    <col min="1032" max="1033" width="9" style="1"/>
    <col min="1034" max="1034" width="9.5" style="1" bestFit="1" customWidth="1"/>
    <col min="1035" max="1280" width="9" style="1"/>
    <col min="1281" max="1281" width="21.5" style="1" bestFit="1" customWidth="1"/>
    <col min="1282" max="1282" width="10.75" style="1" customWidth="1"/>
    <col min="1283" max="1283" width="9.75" style="1" customWidth="1"/>
    <col min="1284" max="1284" width="11.625" style="1" customWidth="1"/>
    <col min="1285" max="1285" width="13.625" style="1" customWidth="1"/>
    <col min="1286" max="1286" width="13.75" style="1" customWidth="1"/>
    <col min="1287" max="1287" width="13.625" style="1" customWidth="1"/>
    <col min="1288" max="1289" width="9" style="1"/>
    <col min="1290" max="1290" width="9.5" style="1" bestFit="1" customWidth="1"/>
    <col min="1291" max="1536" width="9" style="1"/>
    <col min="1537" max="1537" width="21.5" style="1" bestFit="1" customWidth="1"/>
    <col min="1538" max="1538" width="10.75" style="1" customWidth="1"/>
    <col min="1539" max="1539" width="9.75" style="1" customWidth="1"/>
    <col min="1540" max="1540" width="11.625" style="1" customWidth="1"/>
    <col min="1541" max="1541" width="13.625" style="1" customWidth="1"/>
    <col min="1542" max="1542" width="13.75" style="1" customWidth="1"/>
    <col min="1543" max="1543" width="13.625" style="1" customWidth="1"/>
    <col min="1544" max="1545" width="9" style="1"/>
    <col min="1546" max="1546" width="9.5" style="1" bestFit="1" customWidth="1"/>
    <col min="1547" max="1792" width="9" style="1"/>
    <col min="1793" max="1793" width="21.5" style="1" bestFit="1" customWidth="1"/>
    <col min="1794" max="1794" width="10.75" style="1" customWidth="1"/>
    <col min="1795" max="1795" width="9.75" style="1" customWidth="1"/>
    <col min="1796" max="1796" width="11.625" style="1" customWidth="1"/>
    <col min="1797" max="1797" width="13.625" style="1" customWidth="1"/>
    <col min="1798" max="1798" width="13.75" style="1" customWidth="1"/>
    <col min="1799" max="1799" width="13.625" style="1" customWidth="1"/>
    <col min="1800" max="1801" width="9" style="1"/>
    <col min="1802" max="1802" width="9.5" style="1" bestFit="1" customWidth="1"/>
    <col min="1803" max="2048" width="9" style="1"/>
    <col min="2049" max="2049" width="21.5" style="1" bestFit="1" customWidth="1"/>
    <col min="2050" max="2050" width="10.75" style="1" customWidth="1"/>
    <col min="2051" max="2051" width="9.75" style="1" customWidth="1"/>
    <col min="2052" max="2052" width="11.625" style="1" customWidth="1"/>
    <col min="2053" max="2053" width="13.625" style="1" customWidth="1"/>
    <col min="2054" max="2054" width="13.75" style="1" customWidth="1"/>
    <col min="2055" max="2055" width="13.625" style="1" customWidth="1"/>
    <col min="2056" max="2057" width="9" style="1"/>
    <col min="2058" max="2058" width="9.5" style="1" bestFit="1" customWidth="1"/>
    <col min="2059" max="2304" width="9" style="1"/>
    <col min="2305" max="2305" width="21.5" style="1" bestFit="1" customWidth="1"/>
    <col min="2306" max="2306" width="10.75" style="1" customWidth="1"/>
    <col min="2307" max="2307" width="9.75" style="1" customWidth="1"/>
    <col min="2308" max="2308" width="11.625" style="1" customWidth="1"/>
    <col min="2309" max="2309" width="13.625" style="1" customWidth="1"/>
    <col min="2310" max="2310" width="13.75" style="1" customWidth="1"/>
    <col min="2311" max="2311" width="13.625" style="1" customWidth="1"/>
    <col min="2312" max="2313" width="9" style="1"/>
    <col min="2314" max="2314" width="9.5" style="1" bestFit="1" customWidth="1"/>
    <col min="2315" max="2560" width="9" style="1"/>
    <col min="2561" max="2561" width="21.5" style="1" bestFit="1" customWidth="1"/>
    <col min="2562" max="2562" width="10.75" style="1" customWidth="1"/>
    <col min="2563" max="2563" width="9.75" style="1" customWidth="1"/>
    <col min="2564" max="2564" width="11.625" style="1" customWidth="1"/>
    <col min="2565" max="2565" width="13.625" style="1" customWidth="1"/>
    <col min="2566" max="2566" width="13.75" style="1" customWidth="1"/>
    <col min="2567" max="2567" width="13.625" style="1" customWidth="1"/>
    <col min="2568" max="2569" width="9" style="1"/>
    <col min="2570" max="2570" width="9.5" style="1" bestFit="1" customWidth="1"/>
    <col min="2571" max="2816" width="9" style="1"/>
    <col min="2817" max="2817" width="21.5" style="1" bestFit="1" customWidth="1"/>
    <col min="2818" max="2818" width="10.75" style="1" customWidth="1"/>
    <col min="2819" max="2819" width="9.75" style="1" customWidth="1"/>
    <col min="2820" max="2820" width="11.625" style="1" customWidth="1"/>
    <col min="2821" max="2821" width="13.625" style="1" customWidth="1"/>
    <col min="2822" max="2822" width="13.75" style="1" customWidth="1"/>
    <col min="2823" max="2823" width="13.625" style="1" customWidth="1"/>
    <col min="2824" max="2825" width="9" style="1"/>
    <col min="2826" max="2826" width="9.5" style="1" bestFit="1" customWidth="1"/>
    <col min="2827" max="3072" width="9" style="1"/>
    <col min="3073" max="3073" width="21.5" style="1" bestFit="1" customWidth="1"/>
    <col min="3074" max="3074" width="10.75" style="1" customWidth="1"/>
    <col min="3075" max="3075" width="9.75" style="1" customWidth="1"/>
    <col min="3076" max="3076" width="11.625" style="1" customWidth="1"/>
    <col min="3077" max="3077" width="13.625" style="1" customWidth="1"/>
    <col min="3078" max="3078" width="13.75" style="1" customWidth="1"/>
    <col min="3079" max="3079" width="13.625" style="1" customWidth="1"/>
    <col min="3080" max="3081" width="9" style="1"/>
    <col min="3082" max="3082" width="9.5" style="1" bestFit="1" customWidth="1"/>
    <col min="3083" max="3328" width="9" style="1"/>
    <col min="3329" max="3329" width="21.5" style="1" bestFit="1" customWidth="1"/>
    <col min="3330" max="3330" width="10.75" style="1" customWidth="1"/>
    <col min="3331" max="3331" width="9.75" style="1" customWidth="1"/>
    <col min="3332" max="3332" width="11.625" style="1" customWidth="1"/>
    <col min="3333" max="3333" width="13.625" style="1" customWidth="1"/>
    <col min="3334" max="3334" width="13.75" style="1" customWidth="1"/>
    <col min="3335" max="3335" width="13.625" style="1" customWidth="1"/>
    <col min="3336" max="3337" width="9" style="1"/>
    <col min="3338" max="3338" width="9.5" style="1" bestFit="1" customWidth="1"/>
    <col min="3339" max="3584" width="9" style="1"/>
    <col min="3585" max="3585" width="21.5" style="1" bestFit="1" customWidth="1"/>
    <col min="3586" max="3586" width="10.75" style="1" customWidth="1"/>
    <col min="3587" max="3587" width="9.75" style="1" customWidth="1"/>
    <col min="3588" max="3588" width="11.625" style="1" customWidth="1"/>
    <col min="3589" max="3589" width="13.625" style="1" customWidth="1"/>
    <col min="3590" max="3590" width="13.75" style="1" customWidth="1"/>
    <col min="3591" max="3591" width="13.625" style="1" customWidth="1"/>
    <col min="3592" max="3593" width="9" style="1"/>
    <col min="3594" max="3594" width="9.5" style="1" bestFit="1" customWidth="1"/>
    <col min="3595" max="3840" width="9" style="1"/>
    <col min="3841" max="3841" width="21.5" style="1" bestFit="1" customWidth="1"/>
    <col min="3842" max="3842" width="10.75" style="1" customWidth="1"/>
    <col min="3843" max="3843" width="9.75" style="1" customWidth="1"/>
    <col min="3844" max="3844" width="11.625" style="1" customWidth="1"/>
    <col min="3845" max="3845" width="13.625" style="1" customWidth="1"/>
    <col min="3846" max="3846" width="13.75" style="1" customWidth="1"/>
    <col min="3847" max="3847" width="13.625" style="1" customWidth="1"/>
    <col min="3848" max="3849" width="9" style="1"/>
    <col min="3850" max="3850" width="9.5" style="1" bestFit="1" customWidth="1"/>
    <col min="3851" max="4096" width="9" style="1"/>
    <col min="4097" max="4097" width="21.5" style="1" bestFit="1" customWidth="1"/>
    <col min="4098" max="4098" width="10.75" style="1" customWidth="1"/>
    <col min="4099" max="4099" width="9.75" style="1" customWidth="1"/>
    <col min="4100" max="4100" width="11.625" style="1" customWidth="1"/>
    <col min="4101" max="4101" width="13.625" style="1" customWidth="1"/>
    <col min="4102" max="4102" width="13.75" style="1" customWidth="1"/>
    <col min="4103" max="4103" width="13.625" style="1" customWidth="1"/>
    <col min="4104" max="4105" width="9" style="1"/>
    <col min="4106" max="4106" width="9.5" style="1" bestFit="1" customWidth="1"/>
    <col min="4107" max="4352" width="9" style="1"/>
    <col min="4353" max="4353" width="21.5" style="1" bestFit="1" customWidth="1"/>
    <col min="4354" max="4354" width="10.75" style="1" customWidth="1"/>
    <col min="4355" max="4355" width="9.75" style="1" customWidth="1"/>
    <col min="4356" max="4356" width="11.625" style="1" customWidth="1"/>
    <col min="4357" max="4357" width="13.625" style="1" customWidth="1"/>
    <col min="4358" max="4358" width="13.75" style="1" customWidth="1"/>
    <col min="4359" max="4359" width="13.625" style="1" customWidth="1"/>
    <col min="4360" max="4361" width="9" style="1"/>
    <col min="4362" max="4362" width="9.5" style="1" bestFit="1" customWidth="1"/>
    <col min="4363" max="4608" width="9" style="1"/>
    <col min="4609" max="4609" width="21.5" style="1" bestFit="1" customWidth="1"/>
    <col min="4610" max="4610" width="10.75" style="1" customWidth="1"/>
    <col min="4611" max="4611" width="9.75" style="1" customWidth="1"/>
    <col min="4612" max="4612" width="11.625" style="1" customWidth="1"/>
    <col min="4613" max="4613" width="13.625" style="1" customWidth="1"/>
    <col min="4614" max="4614" width="13.75" style="1" customWidth="1"/>
    <col min="4615" max="4615" width="13.625" style="1" customWidth="1"/>
    <col min="4616" max="4617" width="9" style="1"/>
    <col min="4618" max="4618" width="9.5" style="1" bestFit="1" customWidth="1"/>
    <col min="4619" max="4864" width="9" style="1"/>
    <col min="4865" max="4865" width="21.5" style="1" bestFit="1" customWidth="1"/>
    <col min="4866" max="4866" width="10.75" style="1" customWidth="1"/>
    <col min="4867" max="4867" width="9.75" style="1" customWidth="1"/>
    <col min="4868" max="4868" width="11.625" style="1" customWidth="1"/>
    <col min="4869" max="4869" width="13.625" style="1" customWidth="1"/>
    <col min="4870" max="4870" width="13.75" style="1" customWidth="1"/>
    <col min="4871" max="4871" width="13.625" style="1" customWidth="1"/>
    <col min="4872" max="4873" width="9" style="1"/>
    <col min="4874" max="4874" width="9.5" style="1" bestFit="1" customWidth="1"/>
    <col min="4875" max="5120" width="9" style="1"/>
    <col min="5121" max="5121" width="21.5" style="1" bestFit="1" customWidth="1"/>
    <col min="5122" max="5122" width="10.75" style="1" customWidth="1"/>
    <col min="5123" max="5123" width="9.75" style="1" customWidth="1"/>
    <col min="5124" max="5124" width="11.625" style="1" customWidth="1"/>
    <col min="5125" max="5125" width="13.625" style="1" customWidth="1"/>
    <col min="5126" max="5126" width="13.75" style="1" customWidth="1"/>
    <col min="5127" max="5127" width="13.625" style="1" customWidth="1"/>
    <col min="5128" max="5129" width="9" style="1"/>
    <col min="5130" max="5130" width="9.5" style="1" bestFit="1" customWidth="1"/>
    <col min="5131" max="5376" width="9" style="1"/>
    <col min="5377" max="5377" width="21.5" style="1" bestFit="1" customWidth="1"/>
    <col min="5378" max="5378" width="10.75" style="1" customWidth="1"/>
    <col min="5379" max="5379" width="9.75" style="1" customWidth="1"/>
    <col min="5380" max="5380" width="11.625" style="1" customWidth="1"/>
    <col min="5381" max="5381" width="13.625" style="1" customWidth="1"/>
    <col min="5382" max="5382" width="13.75" style="1" customWidth="1"/>
    <col min="5383" max="5383" width="13.625" style="1" customWidth="1"/>
    <col min="5384" max="5385" width="9" style="1"/>
    <col min="5386" max="5386" width="9.5" style="1" bestFit="1" customWidth="1"/>
    <col min="5387" max="5632" width="9" style="1"/>
    <col min="5633" max="5633" width="21.5" style="1" bestFit="1" customWidth="1"/>
    <col min="5634" max="5634" width="10.75" style="1" customWidth="1"/>
    <col min="5635" max="5635" width="9.75" style="1" customWidth="1"/>
    <col min="5636" max="5636" width="11.625" style="1" customWidth="1"/>
    <col min="5637" max="5637" width="13.625" style="1" customWidth="1"/>
    <col min="5638" max="5638" width="13.75" style="1" customWidth="1"/>
    <col min="5639" max="5639" width="13.625" style="1" customWidth="1"/>
    <col min="5640" max="5641" width="9" style="1"/>
    <col min="5642" max="5642" width="9.5" style="1" bestFit="1" customWidth="1"/>
    <col min="5643" max="5888" width="9" style="1"/>
    <col min="5889" max="5889" width="21.5" style="1" bestFit="1" customWidth="1"/>
    <col min="5890" max="5890" width="10.75" style="1" customWidth="1"/>
    <col min="5891" max="5891" width="9.75" style="1" customWidth="1"/>
    <col min="5892" max="5892" width="11.625" style="1" customWidth="1"/>
    <col min="5893" max="5893" width="13.625" style="1" customWidth="1"/>
    <col min="5894" max="5894" width="13.75" style="1" customWidth="1"/>
    <col min="5895" max="5895" width="13.625" style="1" customWidth="1"/>
    <col min="5896" max="5897" width="9" style="1"/>
    <col min="5898" max="5898" width="9.5" style="1" bestFit="1" customWidth="1"/>
    <col min="5899" max="6144" width="9" style="1"/>
    <col min="6145" max="6145" width="21.5" style="1" bestFit="1" customWidth="1"/>
    <col min="6146" max="6146" width="10.75" style="1" customWidth="1"/>
    <col min="6147" max="6147" width="9.75" style="1" customWidth="1"/>
    <col min="6148" max="6148" width="11.625" style="1" customWidth="1"/>
    <col min="6149" max="6149" width="13.625" style="1" customWidth="1"/>
    <col min="6150" max="6150" width="13.75" style="1" customWidth="1"/>
    <col min="6151" max="6151" width="13.625" style="1" customWidth="1"/>
    <col min="6152" max="6153" width="9" style="1"/>
    <col min="6154" max="6154" width="9.5" style="1" bestFit="1" customWidth="1"/>
    <col min="6155" max="6400" width="9" style="1"/>
    <col min="6401" max="6401" width="21.5" style="1" bestFit="1" customWidth="1"/>
    <col min="6402" max="6402" width="10.75" style="1" customWidth="1"/>
    <col min="6403" max="6403" width="9.75" style="1" customWidth="1"/>
    <col min="6404" max="6404" width="11.625" style="1" customWidth="1"/>
    <col min="6405" max="6405" width="13.625" style="1" customWidth="1"/>
    <col min="6406" max="6406" width="13.75" style="1" customWidth="1"/>
    <col min="6407" max="6407" width="13.625" style="1" customWidth="1"/>
    <col min="6408" max="6409" width="9" style="1"/>
    <col min="6410" max="6410" width="9.5" style="1" bestFit="1" customWidth="1"/>
    <col min="6411" max="6656" width="9" style="1"/>
    <col min="6657" max="6657" width="21.5" style="1" bestFit="1" customWidth="1"/>
    <col min="6658" max="6658" width="10.75" style="1" customWidth="1"/>
    <col min="6659" max="6659" width="9.75" style="1" customWidth="1"/>
    <col min="6660" max="6660" width="11.625" style="1" customWidth="1"/>
    <col min="6661" max="6661" width="13.625" style="1" customWidth="1"/>
    <col min="6662" max="6662" width="13.75" style="1" customWidth="1"/>
    <col min="6663" max="6663" width="13.625" style="1" customWidth="1"/>
    <col min="6664" max="6665" width="9" style="1"/>
    <col min="6666" max="6666" width="9.5" style="1" bestFit="1" customWidth="1"/>
    <col min="6667" max="6912" width="9" style="1"/>
    <col min="6913" max="6913" width="21.5" style="1" bestFit="1" customWidth="1"/>
    <col min="6914" max="6914" width="10.75" style="1" customWidth="1"/>
    <col min="6915" max="6915" width="9.75" style="1" customWidth="1"/>
    <col min="6916" max="6916" width="11.625" style="1" customWidth="1"/>
    <col min="6917" max="6917" width="13.625" style="1" customWidth="1"/>
    <col min="6918" max="6918" width="13.75" style="1" customWidth="1"/>
    <col min="6919" max="6919" width="13.625" style="1" customWidth="1"/>
    <col min="6920" max="6921" width="9" style="1"/>
    <col min="6922" max="6922" width="9.5" style="1" bestFit="1" customWidth="1"/>
    <col min="6923" max="7168" width="9" style="1"/>
    <col min="7169" max="7169" width="21.5" style="1" bestFit="1" customWidth="1"/>
    <col min="7170" max="7170" width="10.75" style="1" customWidth="1"/>
    <col min="7171" max="7171" width="9.75" style="1" customWidth="1"/>
    <col min="7172" max="7172" width="11.625" style="1" customWidth="1"/>
    <col min="7173" max="7173" width="13.625" style="1" customWidth="1"/>
    <col min="7174" max="7174" width="13.75" style="1" customWidth="1"/>
    <col min="7175" max="7175" width="13.625" style="1" customWidth="1"/>
    <col min="7176" max="7177" width="9" style="1"/>
    <col min="7178" max="7178" width="9.5" style="1" bestFit="1" customWidth="1"/>
    <col min="7179" max="7424" width="9" style="1"/>
    <col min="7425" max="7425" width="21.5" style="1" bestFit="1" customWidth="1"/>
    <col min="7426" max="7426" width="10.75" style="1" customWidth="1"/>
    <col min="7427" max="7427" width="9.75" style="1" customWidth="1"/>
    <col min="7428" max="7428" width="11.625" style="1" customWidth="1"/>
    <col min="7429" max="7429" width="13.625" style="1" customWidth="1"/>
    <col min="7430" max="7430" width="13.75" style="1" customWidth="1"/>
    <col min="7431" max="7431" width="13.625" style="1" customWidth="1"/>
    <col min="7432" max="7433" width="9" style="1"/>
    <col min="7434" max="7434" width="9.5" style="1" bestFit="1" customWidth="1"/>
    <col min="7435" max="7680" width="9" style="1"/>
    <col min="7681" max="7681" width="21.5" style="1" bestFit="1" customWidth="1"/>
    <col min="7682" max="7682" width="10.75" style="1" customWidth="1"/>
    <col min="7683" max="7683" width="9.75" style="1" customWidth="1"/>
    <col min="7684" max="7684" width="11.625" style="1" customWidth="1"/>
    <col min="7685" max="7685" width="13.625" style="1" customWidth="1"/>
    <col min="7686" max="7686" width="13.75" style="1" customWidth="1"/>
    <col min="7687" max="7687" width="13.625" style="1" customWidth="1"/>
    <col min="7688" max="7689" width="9" style="1"/>
    <col min="7690" max="7690" width="9.5" style="1" bestFit="1" customWidth="1"/>
    <col min="7691" max="7936" width="9" style="1"/>
    <col min="7937" max="7937" width="21.5" style="1" bestFit="1" customWidth="1"/>
    <col min="7938" max="7938" width="10.75" style="1" customWidth="1"/>
    <col min="7939" max="7939" width="9.75" style="1" customWidth="1"/>
    <col min="7940" max="7940" width="11.625" style="1" customWidth="1"/>
    <col min="7941" max="7941" width="13.625" style="1" customWidth="1"/>
    <col min="7942" max="7942" width="13.75" style="1" customWidth="1"/>
    <col min="7943" max="7943" width="13.625" style="1" customWidth="1"/>
    <col min="7944" max="7945" width="9" style="1"/>
    <col min="7946" max="7946" width="9.5" style="1" bestFit="1" customWidth="1"/>
    <col min="7947" max="8192" width="9" style="1"/>
    <col min="8193" max="8193" width="21.5" style="1" bestFit="1" customWidth="1"/>
    <col min="8194" max="8194" width="10.75" style="1" customWidth="1"/>
    <col min="8195" max="8195" width="9.75" style="1" customWidth="1"/>
    <col min="8196" max="8196" width="11.625" style="1" customWidth="1"/>
    <col min="8197" max="8197" width="13.625" style="1" customWidth="1"/>
    <col min="8198" max="8198" width="13.75" style="1" customWidth="1"/>
    <col min="8199" max="8199" width="13.625" style="1" customWidth="1"/>
    <col min="8200" max="8201" width="9" style="1"/>
    <col min="8202" max="8202" width="9.5" style="1" bestFit="1" customWidth="1"/>
    <col min="8203" max="8448" width="9" style="1"/>
    <col min="8449" max="8449" width="21.5" style="1" bestFit="1" customWidth="1"/>
    <col min="8450" max="8450" width="10.75" style="1" customWidth="1"/>
    <col min="8451" max="8451" width="9.75" style="1" customWidth="1"/>
    <col min="8452" max="8452" width="11.625" style="1" customWidth="1"/>
    <col min="8453" max="8453" width="13.625" style="1" customWidth="1"/>
    <col min="8454" max="8454" width="13.75" style="1" customWidth="1"/>
    <col min="8455" max="8455" width="13.625" style="1" customWidth="1"/>
    <col min="8456" max="8457" width="9" style="1"/>
    <col min="8458" max="8458" width="9.5" style="1" bestFit="1" customWidth="1"/>
    <col min="8459" max="8704" width="9" style="1"/>
    <col min="8705" max="8705" width="21.5" style="1" bestFit="1" customWidth="1"/>
    <col min="8706" max="8706" width="10.75" style="1" customWidth="1"/>
    <col min="8707" max="8707" width="9.75" style="1" customWidth="1"/>
    <col min="8708" max="8708" width="11.625" style="1" customWidth="1"/>
    <col min="8709" max="8709" width="13.625" style="1" customWidth="1"/>
    <col min="8710" max="8710" width="13.75" style="1" customWidth="1"/>
    <col min="8711" max="8711" width="13.625" style="1" customWidth="1"/>
    <col min="8712" max="8713" width="9" style="1"/>
    <col min="8714" max="8714" width="9.5" style="1" bestFit="1" customWidth="1"/>
    <col min="8715" max="8960" width="9" style="1"/>
    <col min="8961" max="8961" width="21.5" style="1" bestFit="1" customWidth="1"/>
    <col min="8962" max="8962" width="10.75" style="1" customWidth="1"/>
    <col min="8963" max="8963" width="9.75" style="1" customWidth="1"/>
    <col min="8964" max="8964" width="11.625" style="1" customWidth="1"/>
    <col min="8965" max="8965" width="13.625" style="1" customWidth="1"/>
    <col min="8966" max="8966" width="13.75" style="1" customWidth="1"/>
    <col min="8967" max="8967" width="13.625" style="1" customWidth="1"/>
    <col min="8968" max="8969" width="9" style="1"/>
    <col min="8970" max="8970" width="9.5" style="1" bestFit="1" customWidth="1"/>
    <col min="8971" max="9216" width="9" style="1"/>
    <col min="9217" max="9217" width="21.5" style="1" bestFit="1" customWidth="1"/>
    <col min="9218" max="9218" width="10.75" style="1" customWidth="1"/>
    <col min="9219" max="9219" width="9.75" style="1" customWidth="1"/>
    <col min="9220" max="9220" width="11.625" style="1" customWidth="1"/>
    <col min="9221" max="9221" width="13.625" style="1" customWidth="1"/>
    <col min="9222" max="9222" width="13.75" style="1" customWidth="1"/>
    <col min="9223" max="9223" width="13.625" style="1" customWidth="1"/>
    <col min="9224" max="9225" width="9" style="1"/>
    <col min="9226" max="9226" width="9.5" style="1" bestFit="1" customWidth="1"/>
    <col min="9227" max="9472" width="9" style="1"/>
    <col min="9473" max="9473" width="21.5" style="1" bestFit="1" customWidth="1"/>
    <col min="9474" max="9474" width="10.75" style="1" customWidth="1"/>
    <col min="9475" max="9475" width="9.75" style="1" customWidth="1"/>
    <col min="9476" max="9476" width="11.625" style="1" customWidth="1"/>
    <col min="9477" max="9477" width="13.625" style="1" customWidth="1"/>
    <col min="9478" max="9478" width="13.75" style="1" customWidth="1"/>
    <col min="9479" max="9479" width="13.625" style="1" customWidth="1"/>
    <col min="9480" max="9481" width="9" style="1"/>
    <col min="9482" max="9482" width="9.5" style="1" bestFit="1" customWidth="1"/>
    <col min="9483" max="9728" width="9" style="1"/>
    <col min="9729" max="9729" width="21.5" style="1" bestFit="1" customWidth="1"/>
    <col min="9730" max="9730" width="10.75" style="1" customWidth="1"/>
    <col min="9731" max="9731" width="9.75" style="1" customWidth="1"/>
    <col min="9732" max="9732" width="11.625" style="1" customWidth="1"/>
    <col min="9733" max="9733" width="13.625" style="1" customWidth="1"/>
    <col min="9734" max="9734" width="13.75" style="1" customWidth="1"/>
    <col min="9735" max="9735" width="13.625" style="1" customWidth="1"/>
    <col min="9736" max="9737" width="9" style="1"/>
    <col min="9738" max="9738" width="9.5" style="1" bestFit="1" customWidth="1"/>
    <col min="9739" max="9984" width="9" style="1"/>
    <col min="9985" max="9985" width="21.5" style="1" bestFit="1" customWidth="1"/>
    <col min="9986" max="9986" width="10.75" style="1" customWidth="1"/>
    <col min="9987" max="9987" width="9.75" style="1" customWidth="1"/>
    <col min="9988" max="9988" width="11.625" style="1" customWidth="1"/>
    <col min="9989" max="9989" width="13.625" style="1" customWidth="1"/>
    <col min="9990" max="9990" width="13.75" style="1" customWidth="1"/>
    <col min="9991" max="9991" width="13.625" style="1" customWidth="1"/>
    <col min="9992" max="9993" width="9" style="1"/>
    <col min="9994" max="9994" width="9.5" style="1" bestFit="1" customWidth="1"/>
    <col min="9995" max="10240" width="9" style="1"/>
    <col min="10241" max="10241" width="21.5" style="1" bestFit="1" customWidth="1"/>
    <col min="10242" max="10242" width="10.75" style="1" customWidth="1"/>
    <col min="10243" max="10243" width="9.75" style="1" customWidth="1"/>
    <col min="10244" max="10244" width="11.625" style="1" customWidth="1"/>
    <col min="10245" max="10245" width="13.625" style="1" customWidth="1"/>
    <col min="10246" max="10246" width="13.75" style="1" customWidth="1"/>
    <col min="10247" max="10247" width="13.625" style="1" customWidth="1"/>
    <col min="10248" max="10249" width="9" style="1"/>
    <col min="10250" max="10250" width="9.5" style="1" bestFit="1" customWidth="1"/>
    <col min="10251" max="10496" width="9" style="1"/>
    <col min="10497" max="10497" width="21.5" style="1" bestFit="1" customWidth="1"/>
    <col min="10498" max="10498" width="10.75" style="1" customWidth="1"/>
    <col min="10499" max="10499" width="9.75" style="1" customWidth="1"/>
    <col min="10500" max="10500" width="11.625" style="1" customWidth="1"/>
    <col min="10501" max="10501" width="13.625" style="1" customWidth="1"/>
    <col min="10502" max="10502" width="13.75" style="1" customWidth="1"/>
    <col min="10503" max="10503" width="13.625" style="1" customWidth="1"/>
    <col min="10504" max="10505" width="9" style="1"/>
    <col min="10506" max="10506" width="9.5" style="1" bestFit="1" customWidth="1"/>
    <col min="10507" max="10752" width="9" style="1"/>
    <col min="10753" max="10753" width="21.5" style="1" bestFit="1" customWidth="1"/>
    <col min="10754" max="10754" width="10.75" style="1" customWidth="1"/>
    <col min="10755" max="10755" width="9.75" style="1" customWidth="1"/>
    <col min="10756" max="10756" width="11.625" style="1" customWidth="1"/>
    <col min="10757" max="10757" width="13.625" style="1" customWidth="1"/>
    <col min="10758" max="10758" width="13.75" style="1" customWidth="1"/>
    <col min="10759" max="10759" width="13.625" style="1" customWidth="1"/>
    <col min="10760" max="10761" width="9" style="1"/>
    <col min="10762" max="10762" width="9.5" style="1" bestFit="1" customWidth="1"/>
    <col min="10763" max="11008" width="9" style="1"/>
    <col min="11009" max="11009" width="21.5" style="1" bestFit="1" customWidth="1"/>
    <col min="11010" max="11010" width="10.75" style="1" customWidth="1"/>
    <col min="11011" max="11011" width="9.75" style="1" customWidth="1"/>
    <col min="11012" max="11012" width="11.625" style="1" customWidth="1"/>
    <col min="11013" max="11013" width="13.625" style="1" customWidth="1"/>
    <col min="11014" max="11014" width="13.75" style="1" customWidth="1"/>
    <col min="11015" max="11015" width="13.625" style="1" customWidth="1"/>
    <col min="11016" max="11017" width="9" style="1"/>
    <col min="11018" max="11018" width="9.5" style="1" bestFit="1" customWidth="1"/>
    <col min="11019" max="11264" width="9" style="1"/>
    <col min="11265" max="11265" width="21.5" style="1" bestFit="1" customWidth="1"/>
    <col min="11266" max="11266" width="10.75" style="1" customWidth="1"/>
    <col min="11267" max="11267" width="9.75" style="1" customWidth="1"/>
    <col min="11268" max="11268" width="11.625" style="1" customWidth="1"/>
    <col min="11269" max="11269" width="13.625" style="1" customWidth="1"/>
    <col min="11270" max="11270" width="13.75" style="1" customWidth="1"/>
    <col min="11271" max="11271" width="13.625" style="1" customWidth="1"/>
    <col min="11272" max="11273" width="9" style="1"/>
    <col min="11274" max="11274" width="9.5" style="1" bestFit="1" customWidth="1"/>
    <col min="11275" max="11520" width="9" style="1"/>
    <col min="11521" max="11521" width="21.5" style="1" bestFit="1" customWidth="1"/>
    <col min="11522" max="11522" width="10.75" style="1" customWidth="1"/>
    <col min="11523" max="11523" width="9.75" style="1" customWidth="1"/>
    <col min="11524" max="11524" width="11.625" style="1" customWidth="1"/>
    <col min="11525" max="11525" width="13.625" style="1" customWidth="1"/>
    <col min="11526" max="11526" width="13.75" style="1" customWidth="1"/>
    <col min="11527" max="11527" width="13.625" style="1" customWidth="1"/>
    <col min="11528" max="11529" width="9" style="1"/>
    <col min="11530" max="11530" width="9.5" style="1" bestFit="1" customWidth="1"/>
    <col min="11531" max="11776" width="9" style="1"/>
    <col min="11777" max="11777" width="21.5" style="1" bestFit="1" customWidth="1"/>
    <col min="11778" max="11778" width="10.75" style="1" customWidth="1"/>
    <col min="11779" max="11779" width="9.75" style="1" customWidth="1"/>
    <col min="11780" max="11780" width="11.625" style="1" customWidth="1"/>
    <col min="11781" max="11781" width="13.625" style="1" customWidth="1"/>
    <col min="11782" max="11782" width="13.75" style="1" customWidth="1"/>
    <col min="11783" max="11783" width="13.625" style="1" customWidth="1"/>
    <col min="11784" max="11785" width="9" style="1"/>
    <col min="11786" max="11786" width="9.5" style="1" bestFit="1" customWidth="1"/>
    <col min="11787" max="12032" width="9" style="1"/>
    <col min="12033" max="12033" width="21.5" style="1" bestFit="1" customWidth="1"/>
    <col min="12034" max="12034" width="10.75" style="1" customWidth="1"/>
    <col min="12035" max="12035" width="9.75" style="1" customWidth="1"/>
    <col min="12036" max="12036" width="11.625" style="1" customWidth="1"/>
    <col min="12037" max="12037" width="13.625" style="1" customWidth="1"/>
    <col min="12038" max="12038" width="13.75" style="1" customWidth="1"/>
    <col min="12039" max="12039" width="13.625" style="1" customWidth="1"/>
    <col min="12040" max="12041" width="9" style="1"/>
    <col min="12042" max="12042" width="9.5" style="1" bestFit="1" customWidth="1"/>
    <col min="12043" max="12288" width="9" style="1"/>
    <col min="12289" max="12289" width="21.5" style="1" bestFit="1" customWidth="1"/>
    <col min="12290" max="12290" width="10.75" style="1" customWidth="1"/>
    <col min="12291" max="12291" width="9.75" style="1" customWidth="1"/>
    <col min="12292" max="12292" width="11.625" style="1" customWidth="1"/>
    <col min="12293" max="12293" width="13.625" style="1" customWidth="1"/>
    <col min="12294" max="12294" width="13.75" style="1" customWidth="1"/>
    <col min="12295" max="12295" width="13.625" style="1" customWidth="1"/>
    <col min="12296" max="12297" width="9" style="1"/>
    <col min="12298" max="12298" width="9.5" style="1" bestFit="1" customWidth="1"/>
    <col min="12299" max="12544" width="9" style="1"/>
    <col min="12545" max="12545" width="21.5" style="1" bestFit="1" customWidth="1"/>
    <col min="12546" max="12546" width="10.75" style="1" customWidth="1"/>
    <col min="12547" max="12547" width="9.75" style="1" customWidth="1"/>
    <col min="12548" max="12548" width="11.625" style="1" customWidth="1"/>
    <col min="12549" max="12549" width="13.625" style="1" customWidth="1"/>
    <col min="12550" max="12550" width="13.75" style="1" customWidth="1"/>
    <col min="12551" max="12551" width="13.625" style="1" customWidth="1"/>
    <col min="12552" max="12553" width="9" style="1"/>
    <col min="12554" max="12554" width="9.5" style="1" bestFit="1" customWidth="1"/>
    <col min="12555" max="12800" width="9" style="1"/>
    <col min="12801" max="12801" width="21.5" style="1" bestFit="1" customWidth="1"/>
    <col min="12802" max="12802" width="10.75" style="1" customWidth="1"/>
    <col min="12803" max="12803" width="9.75" style="1" customWidth="1"/>
    <col min="12804" max="12804" width="11.625" style="1" customWidth="1"/>
    <col min="12805" max="12805" width="13.625" style="1" customWidth="1"/>
    <col min="12806" max="12806" width="13.75" style="1" customWidth="1"/>
    <col min="12807" max="12807" width="13.625" style="1" customWidth="1"/>
    <col min="12808" max="12809" width="9" style="1"/>
    <col min="12810" max="12810" width="9.5" style="1" bestFit="1" customWidth="1"/>
    <col min="12811" max="13056" width="9" style="1"/>
    <col min="13057" max="13057" width="21.5" style="1" bestFit="1" customWidth="1"/>
    <col min="13058" max="13058" width="10.75" style="1" customWidth="1"/>
    <col min="13059" max="13059" width="9.75" style="1" customWidth="1"/>
    <col min="13060" max="13060" width="11.625" style="1" customWidth="1"/>
    <col min="13061" max="13061" width="13.625" style="1" customWidth="1"/>
    <col min="13062" max="13062" width="13.75" style="1" customWidth="1"/>
    <col min="13063" max="13063" width="13.625" style="1" customWidth="1"/>
    <col min="13064" max="13065" width="9" style="1"/>
    <col min="13066" max="13066" width="9.5" style="1" bestFit="1" customWidth="1"/>
    <col min="13067" max="13312" width="9" style="1"/>
    <col min="13313" max="13313" width="21.5" style="1" bestFit="1" customWidth="1"/>
    <col min="13314" max="13314" width="10.75" style="1" customWidth="1"/>
    <col min="13315" max="13315" width="9.75" style="1" customWidth="1"/>
    <col min="13316" max="13316" width="11.625" style="1" customWidth="1"/>
    <col min="13317" max="13317" width="13.625" style="1" customWidth="1"/>
    <col min="13318" max="13318" width="13.75" style="1" customWidth="1"/>
    <col min="13319" max="13319" width="13.625" style="1" customWidth="1"/>
    <col min="13320" max="13321" width="9" style="1"/>
    <col min="13322" max="13322" width="9.5" style="1" bestFit="1" customWidth="1"/>
    <col min="13323" max="13568" width="9" style="1"/>
    <col min="13569" max="13569" width="21.5" style="1" bestFit="1" customWidth="1"/>
    <col min="13570" max="13570" width="10.75" style="1" customWidth="1"/>
    <col min="13571" max="13571" width="9.75" style="1" customWidth="1"/>
    <col min="13572" max="13572" width="11.625" style="1" customWidth="1"/>
    <col min="13573" max="13573" width="13.625" style="1" customWidth="1"/>
    <col min="13574" max="13574" width="13.75" style="1" customWidth="1"/>
    <col min="13575" max="13575" width="13.625" style="1" customWidth="1"/>
    <col min="13576" max="13577" width="9" style="1"/>
    <col min="13578" max="13578" width="9.5" style="1" bestFit="1" customWidth="1"/>
    <col min="13579" max="13824" width="9" style="1"/>
    <col min="13825" max="13825" width="21.5" style="1" bestFit="1" customWidth="1"/>
    <col min="13826" max="13826" width="10.75" style="1" customWidth="1"/>
    <col min="13827" max="13827" width="9.75" style="1" customWidth="1"/>
    <col min="13828" max="13828" width="11.625" style="1" customWidth="1"/>
    <col min="13829" max="13829" width="13.625" style="1" customWidth="1"/>
    <col min="13830" max="13830" width="13.75" style="1" customWidth="1"/>
    <col min="13831" max="13831" width="13.625" style="1" customWidth="1"/>
    <col min="13832" max="13833" width="9" style="1"/>
    <col min="13834" max="13834" width="9.5" style="1" bestFit="1" customWidth="1"/>
    <col min="13835" max="14080" width="9" style="1"/>
    <col min="14081" max="14081" width="21.5" style="1" bestFit="1" customWidth="1"/>
    <col min="14082" max="14082" width="10.75" style="1" customWidth="1"/>
    <col min="14083" max="14083" width="9.75" style="1" customWidth="1"/>
    <col min="14084" max="14084" width="11.625" style="1" customWidth="1"/>
    <col min="14085" max="14085" width="13.625" style="1" customWidth="1"/>
    <col min="14086" max="14086" width="13.75" style="1" customWidth="1"/>
    <col min="14087" max="14087" width="13.625" style="1" customWidth="1"/>
    <col min="14088" max="14089" width="9" style="1"/>
    <col min="14090" max="14090" width="9.5" style="1" bestFit="1" customWidth="1"/>
    <col min="14091" max="14336" width="9" style="1"/>
    <col min="14337" max="14337" width="21.5" style="1" bestFit="1" customWidth="1"/>
    <col min="14338" max="14338" width="10.75" style="1" customWidth="1"/>
    <col min="14339" max="14339" width="9.75" style="1" customWidth="1"/>
    <col min="14340" max="14340" width="11.625" style="1" customWidth="1"/>
    <col min="14341" max="14341" width="13.625" style="1" customWidth="1"/>
    <col min="14342" max="14342" width="13.75" style="1" customWidth="1"/>
    <col min="14343" max="14343" width="13.625" style="1" customWidth="1"/>
    <col min="14344" max="14345" width="9" style="1"/>
    <col min="14346" max="14346" width="9.5" style="1" bestFit="1" customWidth="1"/>
    <col min="14347" max="14592" width="9" style="1"/>
    <col min="14593" max="14593" width="21.5" style="1" bestFit="1" customWidth="1"/>
    <col min="14594" max="14594" width="10.75" style="1" customWidth="1"/>
    <col min="14595" max="14595" width="9.75" style="1" customWidth="1"/>
    <col min="14596" max="14596" width="11.625" style="1" customWidth="1"/>
    <col min="14597" max="14597" width="13.625" style="1" customWidth="1"/>
    <col min="14598" max="14598" width="13.75" style="1" customWidth="1"/>
    <col min="14599" max="14599" width="13.625" style="1" customWidth="1"/>
    <col min="14600" max="14601" width="9" style="1"/>
    <col min="14602" max="14602" width="9.5" style="1" bestFit="1" customWidth="1"/>
    <col min="14603" max="14848" width="9" style="1"/>
    <col min="14849" max="14849" width="21.5" style="1" bestFit="1" customWidth="1"/>
    <col min="14850" max="14850" width="10.75" style="1" customWidth="1"/>
    <col min="14851" max="14851" width="9.75" style="1" customWidth="1"/>
    <col min="14852" max="14852" width="11.625" style="1" customWidth="1"/>
    <col min="14853" max="14853" width="13.625" style="1" customWidth="1"/>
    <col min="14854" max="14854" width="13.75" style="1" customWidth="1"/>
    <col min="14855" max="14855" width="13.625" style="1" customWidth="1"/>
    <col min="14856" max="14857" width="9" style="1"/>
    <col min="14858" max="14858" width="9.5" style="1" bestFit="1" customWidth="1"/>
    <col min="14859" max="15104" width="9" style="1"/>
    <col min="15105" max="15105" width="21.5" style="1" bestFit="1" customWidth="1"/>
    <col min="15106" max="15106" width="10.75" style="1" customWidth="1"/>
    <col min="15107" max="15107" width="9.75" style="1" customWidth="1"/>
    <col min="15108" max="15108" width="11.625" style="1" customWidth="1"/>
    <col min="15109" max="15109" width="13.625" style="1" customWidth="1"/>
    <col min="15110" max="15110" width="13.75" style="1" customWidth="1"/>
    <col min="15111" max="15111" width="13.625" style="1" customWidth="1"/>
    <col min="15112" max="15113" width="9" style="1"/>
    <col min="15114" max="15114" width="9.5" style="1" bestFit="1" customWidth="1"/>
    <col min="15115" max="15360" width="9" style="1"/>
    <col min="15361" max="15361" width="21.5" style="1" bestFit="1" customWidth="1"/>
    <col min="15362" max="15362" width="10.75" style="1" customWidth="1"/>
    <col min="15363" max="15363" width="9.75" style="1" customWidth="1"/>
    <col min="15364" max="15364" width="11.625" style="1" customWidth="1"/>
    <col min="15365" max="15365" width="13.625" style="1" customWidth="1"/>
    <col min="15366" max="15366" width="13.75" style="1" customWidth="1"/>
    <col min="15367" max="15367" width="13.625" style="1" customWidth="1"/>
    <col min="15368" max="15369" width="9" style="1"/>
    <col min="15370" max="15370" width="9.5" style="1" bestFit="1" customWidth="1"/>
    <col min="15371" max="15616" width="9" style="1"/>
    <col min="15617" max="15617" width="21.5" style="1" bestFit="1" customWidth="1"/>
    <col min="15618" max="15618" width="10.75" style="1" customWidth="1"/>
    <col min="15619" max="15619" width="9.75" style="1" customWidth="1"/>
    <col min="15620" max="15620" width="11.625" style="1" customWidth="1"/>
    <col min="15621" max="15621" width="13.625" style="1" customWidth="1"/>
    <col min="15622" max="15622" width="13.75" style="1" customWidth="1"/>
    <col min="15623" max="15623" width="13.625" style="1" customWidth="1"/>
    <col min="15624" max="15625" width="9" style="1"/>
    <col min="15626" max="15626" width="9.5" style="1" bestFit="1" customWidth="1"/>
    <col min="15627" max="15872" width="9" style="1"/>
    <col min="15873" max="15873" width="21.5" style="1" bestFit="1" customWidth="1"/>
    <col min="15874" max="15874" width="10.75" style="1" customWidth="1"/>
    <col min="15875" max="15875" width="9.75" style="1" customWidth="1"/>
    <col min="15876" max="15876" width="11.625" style="1" customWidth="1"/>
    <col min="15877" max="15877" width="13.625" style="1" customWidth="1"/>
    <col min="15878" max="15878" width="13.75" style="1" customWidth="1"/>
    <col min="15879" max="15879" width="13.625" style="1" customWidth="1"/>
    <col min="15880" max="15881" width="9" style="1"/>
    <col min="15882" max="15882" width="9.5" style="1" bestFit="1" customWidth="1"/>
    <col min="15883" max="16128" width="9" style="1"/>
    <col min="16129" max="16129" width="21.5" style="1" bestFit="1" customWidth="1"/>
    <col min="16130" max="16130" width="10.75" style="1" customWidth="1"/>
    <col min="16131" max="16131" width="9.75" style="1" customWidth="1"/>
    <col min="16132" max="16132" width="11.625" style="1" customWidth="1"/>
    <col min="16133" max="16133" width="13.625" style="1" customWidth="1"/>
    <col min="16134" max="16134" width="13.75" style="1" customWidth="1"/>
    <col min="16135" max="16135" width="13.625" style="1" customWidth="1"/>
    <col min="16136" max="16137" width="9" style="1"/>
    <col min="16138" max="16138" width="9.5" style="1" bestFit="1" customWidth="1"/>
    <col min="16139" max="16384" width="9" style="1"/>
  </cols>
  <sheetData>
    <row r="1" spans="1:10" ht="17.25" x14ac:dyDescent="0.25">
      <c r="A1" s="24" t="s">
        <v>0</v>
      </c>
      <c r="B1" s="24"/>
      <c r="C1" s="24"/>
      <c r="D1" s="24"/>
      <c r="E1" s="24"/>
      <c r="F1" s="24"/>
      <c r="G1" s="24"/>
    </row>
    <row r="2" spans="1:10" s="2" customFormat="1" ht="17.25" thickBot="1" x14ac:dyDescent="0.3">
      <c r="A2" s="25" t="s">
        <v>1</v>
      </c>
      <c r="B2" s="25"/>
      <c r="C2" s="25"/>
      <c r="D2" s="25"/>
      <c r="E2" s="25"/>
      <c r="F2" s="25"/>
      <c r="G2" s="25"/>
    </row>
    <row r="3" spans="1:10" ht="8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pans="1:10" ht="25.15" customHeight="1" x14ac:dyDescent="0.25">
      <c r="A4" s="6" t="s">
        <v>9</v>
      </c>
      <c r="B4" s="7">
        <v>16406</v>
      </c>
      <c r="C4" s="7">
        <v>4280</v>
      </c>
      <c r="D4" s="8">
        <f t="shared" ref="D4:D22" si="0">B4+C4</f>
        <v>20686</v>
      </c>
      <c r="E4" s="7">
        <v>140176</v>
      </c>
      <c r="F4" s="7">
        <f>+E4-D4</f>
        <v>119490</v>
      </c>
      <c r="G4" s="9">
        <f>F4/12</f>
        <v>9957.5</v>
      </c>
      <c r="J4" s="2"/>
    </row>
    <row r="5" spans="1:10" ht="25.15" customHeight="1" x14ac:dyDescent="0.25">
      <c r="A5" s="6" t="s">
        <v>10</v>
      </c>
      <c r="B5" s="7">
        <v>33700</v>
      </c>
      <c r="C5" s="7">
        <v>4644</v>
      </c>
      <c r="D5" s="8">
        <f t="shared" si="0"/>
        <v>38344</v>
      </c>
      <c r="E5" s="7">
        <v>163501</v>
      </c>
      <c r="F5" s="7">
        <f>+E5-D5</f>
        <v>125157</v>
      </c>
      <c r="G5" s="9">
        <f>F5/12</f>
        <v>10429.75</v>
      </c>
    </row>
    <row r="6" spans="1:10" ht="25.15" customHeight="1" x14ac:dyDescent="0.25">
      <c r="A6" s="6" t="s">
        <v>11</v>
      </c>
      <c r="B6" s="7">
        <v>30792</v>
      </c>
      <c r="C6" s="7">
        <v>3403</v>
      </c>
      <c r="D6" s="8">
        <f t="shared" si="0"/>
        <v>34195</v>
      </c>
      <c r="E6" s="7">
        <v>256891</v>
      </c>
      <c r="F6" s="7">
        <f>+E6-D6</f>
        <v>222696</v>
      </c>
      <c r="G6" s="9">
        <f>F6/12</f>
        <v>18558</v>
      </c>
    </row>
    <row r="7" spans="1:10" ht="25.15" customHeight="1" x14ac:dyDescent="0.25">
      <c r="A7" s="6" t="s">
        <v>12</v>
      </c>
      <c r="B7" s="7">
        <v>24791</v>
      </c>
      <c r="C7" s="7">
        <v>2031</v>
      </c>
      <c r="D7" s="8">
        <f t="shared" si="0"/>
        <v>26822</v>
      </c>
      <c r="E7" s="7">
        <v>413853.19300000003</v>
      </c>
      <c r="F7" s="7">
        <v>387031.34</v>
      </c>
      <c r="G7" s="9">
        <v>32252.611666666668</v>
      </c>
    </row>
    <row r="8" spans="1:10" ht="25.15" customHeight="1" x14ac:dyDescent="0.25">
      <c r="A8" s="6" t="s">
        <v>13</v>
      </c>
      <c r="B8" s="7">
        <v>19548</v>
      </c>
      <c r="C8" s="7">
        <v>635</v>
      </c>
      <c r="D8" s="8">
        <f t="shared" si="0"/>
        <v>20183</v>
      </c>
      <c r="E8" s="7">
        <v>236848</v>
      </c>
      <c r="F8" s="7">
        <v>216665</v>
      </c>
      <c r="G8" s="9">
        <f>F8/12</f>
        <v>18055.416666666668</v>
      </c>
    </row>
    <row r="9" spans="1:10" ht="25.15" customHeight="1" x14ac:dyDescent="0.25">
      <c r="A9" s="6" t="s">
        <v>14</v>
      </c>
      <c r="B9" s="7">
        <v>19918</v>
      </c>
      <c r="C9" s="7">
        <v>490</v>
      </c>
      <c r="D9" s="8">
        <f t="shared" si="0"/>
        <v>20408</v>
      </c>
      <c r="E9" s="7">
        <v>162235</v>
      </c>
      <c r="F9" s="7">
        <v>141827</v>
      </c>
      <c r="G9" s="9">
        <v>11819</v>
      </c>
      <c r="I9" s="2"/>
    </row>
    <row r="10" spans="1:10" ht="25.15" customHeight="1" x14ac:dyDescent="0.25">
      <c r="A10" s="10" t="s">
        <v>15</v>
      </c>
      <c r="B10" s="7">
        <v>21978</v>
      </c>
      <c r="C10" s="7">
        <v>675</v>
      </c>
      <c r="D10" s="8">
        <f t="shared" si="0"/>
        <v>22653</v>
      </c>
      <c r="E10" s="7">
        <v>210816</v>
      </c>
      <c r="F10" s="7">
        <v>188163</v>
      </c>
      <c r="G10" s="9">
        <v>15680</v>
      </c>
    </row>
    <row r="11" spans="1:10" ht="25.15" customHeight="1" x14ac:dyDescent="0.25">
      <c r="A11" s="11" t="s">
        <v>16</v>
      </c>
      <c r="B11" s="7">
        <v>21922</v>
      </c>
      <c r="C11" s="7">
        <v>1015</v>
      </c>
      <c r="D11" s="8">
        <f t="shared" si="0"/>
        <v>22937</v>
      </c>
      <c r="E11" s="7">
        <v>204039</v>
      </c>
      <c r="F11" s="7">
        <v>181102</v>
      </c>
      <c r="G11" s="9">
        <v>15095</v>
      </c>
    </row>
    <row r="12" spans="1:10" ht="25.15" customHeight="1" x14ac:dyDescent="0.25">
      <c r="A12" s="11" t="s">
        <v>17</v>
      </c>
      <c r="B12" s="7">
        <v>22404.945</v>
      </c>
      <c r="C12" s="7">
        <v>1433.7919999999999</v>
      </c>
      <c r="D12" s="8">
        <f t="shared" si="0"/>
        <v>23838.737000000001</v>
      </c>
      <c r="E12" s="7">
        <v>209523.81599999999</v>
      </c>
      <c r="F12" s="7">
        <v>185685.079</v>
      </c>
      <c r="G12" s="9">
        <v>15474</v>
      </c>
    </row>
    <row r="13" spans="1:10" ht="25.15" customHeight="1" x14ac:dyDescent="0.25">
      <c r="A13" s="11" t="s">
        <v>18</v>
      </c>
      <c r="B13" s="8">
        <v>22943</v>
      </c>
      <c r="C13" s="8">
        <v>1740</v>
      </c>
      <c r="D13" s="8">
        <f t="shared" si="0"/>
        <v>24683</v>
      </c>
      <c r="E13" s="8">
        <v>132778</v>
      </c>
      <c r="F13" s="8">
        <f>E13-D13</f>
        <v>108095</v>
      </c>
      <c r="G13" s="12">
        <v>9008</v>
      </c>
    </row>
    <row r="14" spans="1:10" ht="25.15" customHeight="1" x14ac:dyDescent="0.25">
      <c r="A14" s="11" t="s">
        <v>19</v>
      </c>
      <c r="B14" s="8">
        <v>14292</v>
      </c>
      <c r="C14" s="8">
        <v>816</v>
      </c>
      <c r="D14" s="8">
        <f t="shared" si="0"/>
        <v>15108</v>
      </c>
      <c r="E14" s="8">
        <v>112126</v>
      </c>
      <c r="F14" s="8">
        <f>E14-D14</f>
        <v>97018</v>
      </c>
      <c r="G14" s="12">
        <f>F14/12</f>
        <v>8084.833333333333</v>
      </c>
    </row>
    <row r="15" spans="1:10" ht="25.15" customHeight="1" x14ac:dyDescent="0.25">
      <c r="A15" s="11" t="s">
        <v>20</v>
      </c>
      <c r="B15" s="8">
        <v>15336</v>
      </c>
      <c r="C15" s="8">
        <v>745</v>
      </c>
      <c r="D15" s="8">
        <f t="shared" si="0"/>
        <v>16081</v>
      </c>
      <c r="E15" s="8">
        <v>70135</v>
      </c>
      <c r="F15" s="8">
        <v>54054</v>
      </c>
      <c r="G15" s="12">
        <v>4504.5</v>
      </c>
    </row>
    <row r="16" spans="1:10" ht="25.15" customHeight="1" x14ac:dyDescent="0.25">
      <c r="A16" s="6" t="s">
        <v>21</v>
      </c>
      <c r="B16" s="8">
        <v>13188</v>
      </c>
      <c r="C16" s="8">
        <v>926</v>
      </c>
      <c r="D16" s="8">
        <f t="shared" si="0"/>
        <v>14114</v>
      </c>
      <c r="E16" s="8">
        <v>36370</v>
      </c>
      <c r="F16" s="8">
        <v>22256</v>
      </c>
      <c r="G16" s="12">
        <v>1854.6666666666667</v>
      </c>
    </row>
    <row r="17" spans="1:11" ht="25.15" customHeight="1" x14ac:dyDescent="0.25">
      <c r="A17" s="6" t="s">
        <v>22</v>
      </c>
      <c r="B17" s="8">
        <v>17888</v>
      </c>
      <c r="C17" s="8">
        <v>995</v>
      </c>
      <c r="D17" s="8">
        <f t="shared" si="0"/>
        <v>18883</v>
      </c>
      <c r="E17" s="8">
        <v>56145</v>
      </c>
      <c r="F17" s="8">
        <v>37262</v>
      </c>
      <c r="G17" s="12">
        <v>3105</v>
      </c>
    </row>
    <row r="18" spans="1:11" ht="25.15" customHeight="1" x14ac:dyDescent="0.25">
      <c r="A18" s="6" t="s">
        <v>23</v>
      </c>
      <c r="B18" s="8">
        <v>18561.580000000002</v>
      </c>
      <c r="C18" s="8">
        <v>987</v>
      </c>
      <c r="D18" s="8">
        <f t="shared" si="0"/>
        <v>19548.580000000002</v>
      </c>
      <c r="E18" s="8">
        <v>45373</v>
      </c>
      <c r="F18" s="8">
        <v>25824.42</v>
      </c>
      <c r="G18" s="12">
        <v>2152.0349999999999</v>
      </c>
    </row>
    <row r="19" spans="1:11" ht="25.15" customHeight="1" x14ac:dyDescent="0.25">
      <c r="A19" s="6" t="s">
        <v>24</v>
      </c>
      <c r="B19" s="8">
        <v>9696.2289999999994</v>
      </c>
      <c r="C19" s="8">
        <v>1004</v>
      </c>
      <c r="D19" s="8">
        <v>10700</v>
      </c>
      <c r="E19" s="8">
        <v>43884</v>
      </c>
      <c r="F19" s="8">
        <v>33183.771000000001</v>
      </c>
      <c r="G19" s="12">
        <v>2765.3142499999999</v>
      </c>
    </row>
    <row r="20" spans="1:11" ht="25.15" customHeight="1" x14ac:dyDescent="0.25">
      <c r="A20" s="6" t="s">
        <v>25</v>
      </c>
      <c r="B20" s="8">
        <v>0</v>
      </c>
      <c r="C20" s="8">
        <v>991</v>
      </c>
      <c r="D20" s="8">
        <f t="shared" si="0"/>
        <v>991</v>
      </c>
      <c r="E20" s="8">
        <v>39442</v>
      </c>
      <c r="F20" s="8">
        <v>38451</v>
      </c>
      <c r="G20" s="12">
        <v>3204.25</v>
      </c>
    </row>
    <row r="21" spans="1:11" ht="25.15" customHeight="1" x14ac:dyDescent="0.25">
      <c r="A21" s="6" t="s">
        <v>26</v>
      </c>
      <c r="B21" s="8">
        <v>0</v>
      </c>
      <c r="C21" s="8">
        <v>831</v>
      </c>
      <c r="D21" s="8">
        <f t="shared" si="0"/>
        <v>831</v>
      </c>
      <c r="E21" s="8">
        <v>50103</v>
      </c>
      <c r="F21" s="8">
        <v>49272</v>
      </c>
      <c r="G21" s="12">
        <v>4106</v>
      </c>
    </row>
    <row r="22" spans="1:11" ht="25.15" customHeight="1" x14ac:dyDescent="0.25">
      <c r="A22" s="6" t="s">
        <v>27</v>
      </c>
      <c r="B22" s="8">
        <v>0</v>
      </c>
      <c r="C22" s="8">
        <v>776</v>
      </c>
      <c r="D22" s="8">
        <f t="shared" si="0"/>
        <v>776</v>
      </c>
      <c r="E22" s="8">
        <v>52496</v>
      </c>
      <c r="F22" s="8">
        <f>E22-D22</f>
        <v>51720</v>
      </c>
      <c r="G22" s="12">
        <f>F22/12</f>
        <v>4310</v>
      </c>
    </row>
    <row r="23" spans="1:11" ht="25.15" customHeight="1" x14ac:dyDescent="0.25">
      <c r="A23" s="6" t="s">
        <v>28</v>
      </c>
      <c r="B23" s="8">
        <v>0</v>
      </c>
      <c r="C23" s="8">
        <v>780</v>
      </c>
      <c r="D23" s="8">
        <f>B23+C23</f>
        <v>780</v>
      </c>
      <c r="E23" s="8">
        <v>52460</v>
      </c>
      <c r="F23" s="8">
        <f>E23-D23</f>
        <v>51680</v>
      </c>
      <c r="G23" s="12">
        <f>F23/12</f>
        <v>4306.666666666667</v>
      </c>
    </row>
    <row r="24" spans="1:11" ht="25.15" customHeight="1" x14ac:dyDescent="0.25">
      <c r="A24" s="6" t="s">
        <v>29</v>
      </c>
      <c r="B24" s="8">
        <v>0</v>
      </c>
      <c r="C24" s="8">
        <v>790</v>
      </c>
      <c r="D24" s="8">
        <v>790</v>
      </c>
      <c r="E24" s="8">
        <v>54999</v>
      </c>
      <c r="F24" s="8">
        <v>54209</v>
      </c>
      <c r="G24" s="12">
        <v>4517.416666666667</v>
      </c>
    </row>
    <row r="25" spans="1:11" ht="25.15" customHeight="1" x14ac:dyDescent="0.25">
      <c r="A25" s="6" t="s">
        <v>30</v>
      </c>
      <c r="B25" s="8">
        <v>0</v>
      </c>
      <c r="C25" s="8">
        <v>635</v>
      </c>
      <c r="D25" s="8">
        <v>635</v>
      </c>
      <c r="E25" s="8">
        <v>59310</v>
      </c>
      <c r="F25" s="8">
        <v>58675</v>
      </c>
      <c r="G25" s="12">
        <v>4889.583333333333</v>
      </c>
    </row>
    <row r="26" spans="1:11" ht="25.15" customHeight="1" x14ac:dyDescent="0.25">
      <c r="A26" s="13" t="s">
        <v>31</v>
      </c>
      <c r="B26" s="8">
        <v>0</v>
      </c>
      <c r="C26" s="8">
        <v>581</v>
      </c>
      <c r="D26" s="8">
        <v>581</v>
      </c>
      <c r="E26" s="8">
        <v>46090</v>
      </c>
      <c r="F26" s="8">
        <v>45509</v>
      </c>
      <c r="G26" s="12">
        <v>3792.4166666666665</v>
      </c>
    </row>
    <row r="27" spans="1:11" ht="25.15" customHeight="1" x14ac:dyDescent="0.25">
      <c r="A27" s="13" t="s">
        <v>32</v>
      </c>
      <c r="B27" s="8">
        <v>0</v>
      </c>
      <c r="C27" s="8">
        <v>815</v>
      </c>
      <c r="D27" s="8">
        <v>815</v>
      </c>
      <c r="E27" s="8">
        <v>33944</v>
      </c>
      <c r="F27" s="8">
        <v>33129</v>
      </c>
      <c r="G27" s="12">
        <v>2760.75</v>
      </c>
      <c r="J27" s="14"/>
      <c r="K27" s="14"/>
    </row>
    <row r="28" spans="1:11" ht="25.15" customHeight="1" x14ac:dyDescent="0.25">
      <c r="A28" s="13" t="s">
        <v>33</v>
      </c>
      <c r="B28" s="8">
        <v>0</v>
      </c>
      <c r="C28" s="8">
        <v>1097</v>
      </c>
      <c r="D28" s="8">
        <v>1097</v>
      </c>
      <c r="E28" s="15">
        <v>55872</v>
      </c>
      <c r="F28" s="15">
        <v>54775</v>
      </c>
      <c r="G28" s="12">
        <v>4564.583333333333</v>
      </c>
      <c r="J28" s="16"/>
    </row>
    <row r="29" spans="1:11" ht="25.15" customHeight="1" x14ac:dyDescent="0.25">
      <c r="A29" s="13" t="s">
        <v>34</v>
      </c>
      <c r="B29" s="8">
        <v>0</v>
      </c>
      <c r="C29" s="8">
        <v>1148</v>
      </c>
      <c r="D29" s="8">
        <v>1148</v>
      </c>
      <c r="E29" s="15">
        <v>61225</v>
      </c>
      <c r="F29" s="15">
        <v>60077</v>
      </c>
      <c r="G29" s="12">
        <f>F29/12</f>
        <v>5006.416666666667</v>
      </c>
      <c r="J29" s="16"/>
    </row>
    <row r="30" spans="1:11" ht="25.15" customHeight="1" x14ac:dyDescent="0.25">
      <c r="A30" s="13" t="s">
        <v>35</v>
      </c>
      <c r="B30" s="8">
        <v>0</v>
      </c>
      <c r="C30" s="8">
        <v>287</v>
      </c>
      <c r="D30" s="8">
        <f>B30+C30</f>
        <v>287</v>
      </c>
      <c r="E30" s="8">
        <v>14577</v>
      </c>
      <c r="F30" s="8">
        <f>E30-D30</f>
        <v>14290</v>
      </c>
      <c r="G30" s="12">
        <f>F30/3</f>
        <v>4763.333333333333</v>
      </c>
      <c r="J30" s="16"/>
    </row>
    <row r="31" spans="1:11" ht="17.25" thickBot="1" x14ac:dyDescent="0.3">
      <c r="A31" s="17" t="s">
        <v>36</v>
      </c>
      <c r="B31" s="18">
        <f>SUM(B4:B30)</f>
        <v>323364.75400000002</v>
      </c>
      <c r="C31" s="18">
        <f>SUM(C4:C30)</f>
        <v>34550.792000000001</v>
      </c>
      <c r="D31" s="18">
        <f>SUM(D4:D30)</f>
        <v>357915.31699999998</v>
      </c>
      <c r="E31" s="18">
        <f>SUM(E4:E30)</f>
        <v>3015212.0090000001</v>
      </c>
      <c r="F31" s="18">
        <f>SUM(F4:F30)</f>
        <v>2657296.6100000003</v>
      </c>
      <c r="G31" s="19"/>
      <c r="I31" s="26"/>
      <c r="J31" s="27"/>
      <c r="K31" s="27"/>
    </row>
    <row r="32" spans="1:11" s="20" customFormat="1" ht="37.5" customHeight="1" x14ac:dyDescent="0.25">
      <c r="A32" s="1" t="s">
        <v>37</v>
      </c>
      <c r="B32" s="1"/>
      <c r="C32" s="1"/>
      <c r="D32" s="1"/>
      <c r="E32" s="1"/>
      <c r="F32" s="16"/>
      <c r="G32" s="1"/>
      <c r="I32" s="21"/>
    </row>
    <row r="33" spans="1:7" s="20" customFormat="1" ht="57" customHeight="1" x14ac:dyDescent="0.25">
      <c r="A33" s="23" t="s">
        <v>38</v>
      </c>
      <c r="B33" s="23"/>
      <c r="C33" s="23"/>
      <c r="D33" s="23"/>
      <c r="E33" s="23"/>
      <c r="F33" s="23"/>
      <c r="G33" s="23"/>
    </row>
    <row r="34" spans="1:7" s="20" customFormat="1" ht="54" customHeight="1" x14ac:dyDescent="0.25">
      <c r="A34" s="23" t="s">
        <v>39</v>
      </c>
      <c r="B34" s="23"/>
      <c r="C34" s="23"/>
      <c r="D34" s="23"/>
      <c r="E34" s="23"/>
      <c r="F34" s="23"/>
      <c r="G34" s="23"/>
    </row>
    <row r="35" spans="1:7" s="20" customFormat="1" ht="42.75" customHeight="1" x14ac:dyDescent="0.25">
      <c r="A35" s="23" t="s">
        <v>40</v>
      </c>
      <c r="B35" s="23"/>
      <c r="C35" s="23"/>
      <c r="D35" s="23"/>
      <c r="E35" s="23"/>
      <c r="F35" s="23"/>
      <c r="G35" s="23"/>
    </row>
    <row r="36" spans="1:7" s="20" customFormat="1" ht="40.5" customHeight="1" x14ac:dyDescent="0.25">
      <c r="A36" s="28" t="s">
        <v>41</v>
      </c>
      <c r="B36" s="28"/>
      <c r="C36" s="28"/>
      <c r="D36" s="28"/>
      <c r="E36" s="28"/>
      <c r="F36" s="28"/>
      <c r="G36" s="28"/>
    </row>
    <row r="37" spans="1:7" s="20" customFormat="1" ht="41.25" customHeight="1" x14ac:dyDescent="0.25">
      <c r="A37" s="23" t="s">
        <v>42</v>
      </c>
      <c r="B37" s="23"/>
      <c r="C37" s="23"/>
      <c r="D37" s="23"/>
      <c r="E37" s="23"/>
      <c r="F37" s="23"/>
      <c r="G37" s="23"/>
    </row>
    <row r="38" spans="1:7" s="22" customFormat="1" ht="41.25" customHeight="1" x14ac:dyDescent="0.25">
      <c r="A38" s="23" t="s">
        <v>43</v>
      </c>
      <c r="B38" s="23"/>
      <c r="C38" s="23"/>
      <c r="D38" s="23"/>
      <c r="E38" s="23"/>
      <c r="F38" s="23"/>
      <c r="G38" s="23"/>
    </row>
    <row r="39" spans="1:7" s="22" customFormat="1" ht="55.9" customHeight="1" x14ac:dyDescent="0.25">
      <c r="A39" s="23" t="s">
        <v>44</v>
      </c>
      <c r="B39" s="23"/>
      <c r="C39" s="23"/>
      <c r="D39" s="23"/>
      <c r="E39" s="23"/>
      <c r="F39" s="23"/>
      <c r="G39" s="23"/>
    </row>
    <row r="40" spans="1:7" s="20" customFormat="1" ht="34.15" customHeight="1" x14ac:dyDescent="0.25">
      <c r="A40" s="23" t="s">
        <v>45</v>
      </c>
      <c r="B40" s="23"/>
      <c r="C40" s="23"/>
      <c r="D40" s="23"/>
      <c r="E40" s="23"/>
      <c r="F40" s="23"/>
      <c r="G40" s="23"/>
    </row>
    <row r="41" spans="1:7" s="20" customFormat="1" ht="38.25" customHeight="1" x14ac:dyDescent="0.25">
      <c r="A41" s="23" t="s">
        <v>46</v>
      </c>
      <c r="B41" s="23"/>
      <c r="C41" s="23"/>
      <c r="D41" s="23"/>
      <c r="E41" s="23"/>
      <c r="F41" s="23"/>
      <c r="G41" s="23"/>
    </row>
    <row r="42" spans="1:7" s="20" customFormat="1" ht="38.25" customHeight="1" x14ac:dyDescent="0.25">
      <c r="A42" s="23" t="s">
        <v>47</v>
      </c>
      <c r="B42" s="23"/>
      <c r="C42" s="23"/>
      <c r="D42" s="23"/>
      <c r="E42" s="23"/>
      <c r="F42" s="23"/>
      <c r="G42" s="23"/>
    </row>
    <row r="43" spans="1:7" s="22" customFormat="1" ht="40.5" customHeight="1" x14ac:dyDescent="0.25">
      <c r="A43" s="23" t="s">
        <v>48</v>
      </c>
      <c r="B43" s="23"/>
      <c r="C43" s="23"/>
      <c r="D43" s="23"/>
      <c r="E43" s="23"/>
      <c r="F43" s="23"/>
      <c r="G43" s="23"/>
    </row>
    <row r="44" spans="1:7" s="20" customFormat="1" ht="52.15" customHeight="1" x14ac:dyDescent="0.25">
      <c r="A44" s="23" t="s">
        <v>49</v>
      </c>
      <c r="B44" s="23"/>
      <c r="C44" s="23"/>
      <c r="D44" s="23"/>
      <c r="E44" s="23"/>
      <c r="F44" s="23"/>
      <c r="G44" s="23"/>
    </row>
    <row r="45" spans="1:7" ht="37.5" customHeight="1" x14ac:dyDescent="0.25">
      <c r="A45" s="23" t="s">
        <v>50</v>
      </c>
      <c r="B45" s="23"/>
      <c r="C45" s="23"/>
      <c r="D45" s="23"/>
      <c r="E45" s="23"/>
      <c r="F45" s="23"/>
      <c r="G45" s="23"/>
    </row>
    <row r="46" spans="1:7" ht="16.149999999999999" customHeight="1" x14ac:dyDescent="0.25">
      <c r="A46" s="23" t="s">
        <v>51</v>
      </c>
      <c r="B46" s="23"/>
      <c r="C46" s="23"/>
      <c r="D46" s="23"/>
      <c r="E46" s="23"/>
      <c r="F46" s="23"/>
      <c r="G46" s="23"/>
    </row>
    <row r="47" spans="1:7" ht="16.149999999999999" customHeight="1" x14ac:dyDescent="0.25">
      <c r="A47" s="23" t="s">
        <v>52</v>
      </c>
      <c r="B47" s="23"/>
      <c r="C47" s="23"/>
      <c r="D47" s="23"/>
      <c r="E47" s="23"/>
      <c r="F47" s="23"/>
      <c r="G47" s="23"/>
    </row>
    <row r="48" spans="1:7" x14ac:dyDescent="0.25">
      <c r="A48" s="23" t="s">
        <v>53</v>
      </c>
      <c r="B48" s="23"/>
      <c r="C48" s="23"/>
      <c r="D48" s="23"/>
      <c r="E48" s="23"/>
      <c r="F48" s="23"/>
      <c r="G48" s="23"/>
    </row>
    <row r="49" spans="1:7" x14ac:dyDescent="0.25">
      <c r="A49" s="20" t="s">
        <v>54</v>
      </c>
      <c r="B49" s="20"/>
      <c r="C49" s="20"/>
      <c r="D49" s="20"/>
      <c r="E49" s="20"/>
    </row>
    <row r="50" spans="1:7" ht="16.149999999999999" customHeight="1" x14ac:dyDescent="0.25">
      <c r="A50" s="23" t="s">
        <v>55</v>
      </c>
      <c r="B50" s="23"/>
      <c r="C50" s="23"/>
      <c r="D50" s="23"/>
      <c r="E50" s="23"/>
      <c r="F50" s="23"/>
      <c r="G50" s="23"/>
    </row>
  </sheetData>
  <mergeCells count="20">
    <mergeCell ref="A48:G48"/>
    <mergeCell ref="A50:G50"/>
    <mergeCell ref="A42:G42"/>
    <mergeCell ref="A43:G43"/>
    <mergeCell ref="A44:G44"/>
    <mergeCell ref="A45:G45"/>
    <mergeCell ref="A46:G46"/>
    <mergeCell ref="A47:G47"/>
    <mergeCell ref="A41:G41"/>
    <mergeCell ref="A1:G1"/>
    <mergeCell ref="A2:G2"/>
    <mergeCell ref="I31:K31"/>
    <mergeCell ref="A33:G33"/>
    <mergeCell ref="A34:G34"/>
    <mergeCell ref="A35:G35"/>
    <mergeCell ref="A36:G36"/>
    <mergeCell ref="A37:G37"/>
    <mergeCell ref="A38:G38"/>
    <mergeCell ref="A39:G39"/>
    <mergeCell ref="A40:G40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轉銷分析彙總表(G欄數字改月數)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陳宥霖</dc:creator>
  <cp:lastModifiedBy>陳宥霖</cp:lastModifiedBy>
  <dcterms:created xsi:type="dcterms:W3CDTF">2025-04-28T09:43:36Z</dcterms:created>
  <dcterms:modified xsi:type="dcterms:W3CDTF">2025-05-08T09:55:48Z</dcterms:modified>
</cp:coreProperties>
</file>